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650" tabRatio="724" firstSheet="4" activeTab="4"/>
  </bookViews>
  <sheets>
    <sheet name="OVERALL SCHOOL" sheetId="10" r:id="rId1"/>
    <sheet name="TOPPERS" sheetId="11" r:id="rId2"/>
    <sheet name="OVERALL SCIENCE STREAM" sheetId="6" r:id="rId3"/>
    <sheet name="SCIENCE-SUBJECT WISE" sheetId="5" state="hidden" r:id="rId4"/>
    <sheet name="SCIENCE-STUDENT WISE" sheetId="2" r:id="rId5"/>
    <sheet name="SCIENCE- RANK WISE STUDENT LIST" sheetId="14" r:id="rId6"/>
    <sheet name="OVERALL-COMMERCE STREAM" sheetId="9" r:id="rId7"/>
    <sheet name="SUBJECT WISE COMMEREC STREAM" sheetId="7" r:id="rId8"/>
    <sheet name="STUDENTWISE -COMMERCE STREAM" sheetId="8" r:id="rId9"/>
    <sheet name="COMMERCE-RANK WISE STUDENT LIST" sheetId="15" r:id="rId10"/>
  </sheets>
  <definedNames>
    <definedName name="ExternalData_1" localSheetId="9" hidden="1">'COMMERCE-RANK WISE STUDENT LIST'!$B$5:$B$21</definedName>
    <definedName name="ExternalData_1" localSheetId="2" hidden="1">'OVERALL SCIENCE STREAM'!#REF!</definedName>
    <definedName name="ExternalData_1" localSheetId="6" hidden="1">'OVERALL-COMMERCE STREAM'!#REF!</definedName>
    <definedName name="ExternalData_1" localSheetId="5" hidden="1">'SCIENCE- RANK WISE STUDENT LIST'!$B$5:$B$45</definedName>
    <definedName name="ExternalData_1" localSheetId="4" hidden="1">'SCIENCE-STUDENT WISE'!$B$5:$B$45</definedName>
    <definedName name="ExternalData_1" localSheetId="3" hidden="1">'SCIENCE-SUBJECT WISE'!#REF!</definedName>
    <definedName name="ExternalData_1" localSheetId="8" hidden="1">'STUDENTWISE -COMMERCE STREAM'!$B$5:$B$21</definedName>
    <definedName name="ExternalData_1" localSheetId="7" hidden="1">'SUBJECT WISE COMMEREC STREAM'!#REF!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0" l="1"/>
  <c r="Z6" i="10" s="1"/>
  <c r="X6" i="10"/>
  <c r="O7" i="10"/>
  <c r="Y7" i="10" s="1"/>
  <c r="P7" i="10"/>
  <c r="Q7" i="10"/>
  <c r="R7" i="10"/>
  <c r="S7" i="10"/>
  <c r="T7" i="10"/>
  <c r="U7" i="10"/>
  <c r="V7" i="10"/>
  <c r="W7" i="10"/>
  <c r="O8" i="7"/>
  <c r="P8" i="7" s="1"/>
  <c r="O9" i="7"/>
  <c r="P9" i="7" s="1"/>
  <c r="O10" i="7"/>
  <c r="P10" i="7" s="1"/>
  <c r="O11" i="7"/>
  <c r="P11" i="7" s="1"/>
  <c r="O7" i="7"/>
  <c r="P7" i="7" s="1"/>
  <c r="N8" i="7"/>
  <c r="N9" i="7"/>
  <c r="N10" i="7"/>
  <c r="N11" i="7"/>
  <c r="N7" i="7"/>
  <c r="Y5" i="10"/>
  <c r="Z5" i="10" s="1"/>
  <c r="X5" i="10"/>
  <c r="S15" i="15"/>
  <c r="T15" i="15" s="1"/>
  <c r="S18" i="15"/>
  <c r="T18" i="15" s="1"/>
  <c r="S19" i="15"/>
  <c r="T19" i="15" s="1"/>
  <c r="S13" i="15"/>
  <c r="T13" i="15" s="1"/>
  <c r="S9" i="15"/>
  <c r="T9" i="15" s="1"/>
  <c r="S20" i="15"/>
  <c r="T20" i="15" s="1"/>
  <c r="S7" i="15"/>
  <c r="T7" i="15" s="1"/>
  <c r="S21" i="15"/>
  <c r="T21" i="15" s="1"/>
  <c r="S12" i="15"/>
  <c r="T12" i="15" s="1"/>
  <c r="S10" i="15"/>
  <c r="T10" i="15" s="1"/>
  <c r="S16" i="15"/>
  <c r="T16" i="15" s="1"/>
  <c r="S17" i="15"/>
  <c r="T17" i="15" s="1"/>
  <c r="S11" i="15"/>
  <c r="T11" i="15" s="1"/>
  <c r="S6" i="15"/>
  <c r="T6" i="15" s="1"/>
  <c r="S8" i="15"/>
  <c r="T8" i="15" s="1"/>
  <c r="S14" i="15"/>
  <c r="T14" i="15" s="1"/>
  <c r="S7" i="8"/>
  <c r="S8" i="8"/>
  <c r="S9" i="8"/>
  <c r="T9" i="8" s="1"/>
  <c r="S10" i="8"/>
  <c r="S11" i="8"/>
  <c r="S12" i="8"/>
  <c r="T12" i="8" s="1"/>
  <c r="S13" i="8"/>
  <c r="S14" i="8"/>
  <c r="S15" i="8"/>
  <c r="S16" i="8"/>
  <c r="S17" i="8"/>
  <c r="T17" i="8" s="1"/>
  <c r="S18" i="8"/>
  <c r="S19" i="8"/>
  <c r="S20" i="8"/>
  <c r="S21" i="8"/>
  <c r="S6" i="8"/>
  <c r="T6" i="8" s="1"/>
  <c r="T20" i="8"/>
  <c r="T21" i="8"/>
  <c r="AA32" i="14"/>
  <c r="AB32" i="14" s="1"/>
  <c r="AA12" i="14"/>
  <c r="AB12" i="14" s="1"/>
  <c r="AA35" i="14"/>
  <c r="AB35" i="14" s="1"/>
  <c r="AA7" i="14"/>
  <c r="AB7" i="14" s="1"/>
  <c r="AA38" i="14"/>
  <c r="AB38" i="14" s="1"/>
  <c r="AA19" i="14"/>
  <c r="AB19" i="14" s="1"/>
  <c r="AA22" i="14"/>
  <c r="AB22" i="14" s="1"/>
  <c r="AA33" i="14"/>
  <c r="AB33" i="14" s="1"/>
  <c r="AA24" i="14"/>
  <c r="AB24" i="14" s="1"/>
  <c r="AA30" i="14"/>
  <c r="AB30" i="14" s="1"/>
  <c r="AA36" i="14"/>
  <c r="AB36" i="14" s="1"/>
  <c r="AA31" i="14"/>
  <c r="AB31" i="14" s="1"/>
  <c r="AA37" i="14"/>
  <c r="AB37" i="14" s="1"/>
  <c r="AA21" i="14"/>
  <c r="AB21" i="14" s="1"/>
  <c r="AA28" i="14"/>
  <c r="AB28" i="14" s="1"/>
  <c r="AA42" i="14"/>
  <c r="AB42" i="14" s="1"/>
  <c r="AA9" i="14"/>
  <c r="AB9" i="14" s="1"/>
  <c r="AA13" i="14"/>
  <c r="AB13" i="14" s="1"/>
  <c r="AA27" i="14"/>
  <c r="AB27" i="14" s="1"/>
  <c r="AA11" i="14"/>
  <c r="AB11" i="14" s="1"/>
  <c r="AA41" i="14"/>
  <c r="AB41" i="14" s="1"/>
  <c r="AA40" i="14"/>
  <c r="AB40" i="14" s="1"/>
  <c r="AA6" i="14"/>
  <c r="AB6" i="14" s="1"/>
  <c r="AA10" i="14"/>
  <c r="AB10" i="14" s="1"/>
  <c r="AA43" i="14"/>
  <c r="AB43" i="14" s="1"/>
  <c r="AA17" i="14"/>
  <c r="AB17" i="14" s="1"/>
  <c r="AA20" i="14"/>
  <c r="AB20" i="14" s="1"/>
  <c r="AA23" i="14"/>
  <c r="AB23" i="14" s="1"/>
  <c r="AA14" i="14"/>
  <c r="AB14" i="14" s="1"/>
  <c r="AA45" i="14"/>
  <c r="AB45" i="14" s="1"/>
  <c r="AA44" i="14"/>
  <c r="AB44" i="14" s="1"/>
  <c r="AA25" i="14"/>
  <c r="AB25" i="14" s="1"/>
  <c r="AA26" i="14"/>
  <c r="AB26" i="14" s="1"/>
  <c r="AA39" i="14"/>
  <c r="AB39" i="14" s="1"/>
  <c r="AA29" i="14"/>
  <c r="AB29" i="14" s="1"/>
  <c r="AA16" i="14"/>
  <c r="AB16" i="14" s="1"/>
  <c r="AA34" i="14"/>
  <c r="AB34" i="14" s="1"/>
  <c r="AA8" i="14"/>
  <c r="AB8" i="14" s="1"/>
  <c r="AA15" i="14"/>
  <c r="AB15" i="14" s="1"/>
  <c r="AA18" i="14"/>
  <c r="AB18" i="14" s="1"/>
  <c r="AA7" i="2"/>
  <c r="AB7" i="2" s="1"/>
  <c r="AA8" i="2"/>
  <c r="AB8" i="2" s="1"/>
  <c r="AA9" i="2"/>
  <c r="AB9" i="2" s="1"/>
  <c r="AA10" i="2"/>
  <c r="AA11" i="2"/>
  <c r="AB11" i="2" s="1"/>
  <c r="AA12" i="2"/>
  <c r="AA13" i="2"/>
  <c r="AA14" i="2"/>
  <c r="AB14" i="2" s="1"/>
  <c r="AA15" i="2"/>
  <c r="AB15" i="2" s="1"/>
  <c r="AA16" i="2"/>
  <c r="AB16" i="2" s="1"/>
  <c r="AA17" i="2"/>
  <c r="AB17" i="2" s="1"/>
  <c r="AA18" i="2"/>
  <c r="AA19" i="2"/>
  <c r="AA20" i="2"/>
  <c r="AA21" i="2"/>
  <c r="AA22" i="2"/>
  <c r="AB22" i="2" s="1"/>
  <c r="AA23" i="2"/>
  <c r="AB23" i="2" s="1"/>
  <c r="AA24" i="2"/>
  <c r="AB24" i="2" s="1"/>
  <c r="AA25" i="2"/>
  <c r="AB25" i="2" s="1"/>
  <c r="AA26" i="2"/>
  <c r="AA27" i="2"/>
  <c r="AA28" i="2"/>
  <c r="AA29" i="2"/>
  <c r="AA30" i="2"/>
  <c r="AA31" i="2"/>
  <c r="AB31" i="2" s="1"/>
  <c r="AA32" i="2"/>
  <c r="AB32" i="2" s="1"/>
  <c r="AA33" i="2"/>
  <c r="AB33" i="2" s="1"/>
  <c r="AA34" i="2"/>
  <c r="AA35" i="2"/>
  <c r="AA36" i="2"/>
  <c r="AB36" i="2" s="1"/>
  <c r="AA37" i="2"/>
  <c r="AA38" i="2"/>
  <c r="AB38" i="2" s="1"/>
  <c r="AA39" i="2"/>
  <c r="AB39" i="2" s="1"/>
  <c r="AA40" i="2"/>
  <c r="AB40" i="2" s="1"/>
  <c r="AA41" i="2"/>
  <c r="AB41" i="2" s="1"/>
  <c r="AA42" i="2"/>
  <c r="AA43" i="2"/>
  <c r="AB43" i="2" s="1"/>
  <c r="AA44" i="2"/>
  <c r="AB44" i="2" s="1"/>
  <c r="AA45" i="2"/>
  <c r="AB45" i="2" s="1"/>
  <c r="AA6" i="2"/>
  <c r="AB6" i="2" s="1"/>
  <c r="AB35" i="2"/>
  <c r="AB37" i="2"/>
  <c r="AB42" i="2"/>
  <c r="N7" i="10"/>
  <c r="M7" i="10"/>
  <c r="L7" i="10"/>
  <c r="K7" i="10"/>
  <c r="J7" i="10"/>
  <c r="I7" i="10"/>
  <c r="T7" i="8"/>
  <c r="T8" i="8"/>
  <c r="T10" i="8"/>
  <c r="T11" i="8"/>
  <c r="T13" i="8"/>
  <c r="T14" i="8"/>
  <c r="T15" i="8"/>
  <c r="T16" i="8"/>
  <c r="T18" i="8"/>
  <c r="T19" i="8"/>
  <c r="AB10" i="2"/>
  <c r="AB12" i="2"/>
  <c r="AB13" i="2"/>
  <c r="AB18" i="2"/>
  <c r="AB19" i="2"/>
  <c r="AB20" i="2"/>
  <c r="AB21" i="2"/>
  <c r="AB26" i="2"/>
  <c r="AB27" i="2"/>
  <c r="AB28" i="2"/>
  <c r="AB29" i="2"/>
  <c r="AB30" i="2"/>
  <c r="AB34" i="2"/>
  <c r="E7" i="10"/>
  <c r="D7" i="10"/>
  <c r="G6" i="10"/>
  <c r="X7" i="10" l="1"/>
  <c r="Z7" i="10"/>
</calcChain>
</file>

<file path=xl/connections.xml><?xml version="1.0" encoding="utf-8"?>
<connections xmlns="http://schemas.openxmlformats.org/spreadsheetml/2006/main">
  <connection id="1" keepAlive="1" name="Query - 69037 without header" description="Connection to the '69037 without header' query in the workbook." type="5" refreshedVersion="6" background="1" saveData="1">
    <dbPr connection="Provider=Microsoft.Mashup.OleDb.1;Data Source=$Workbook$;Location=69037 without header;Extended Properties=&quot;&quot;" command="SELECT * FROM [69037 without header]"/>
  </connection>
  <connection id="2" keepAlive="1" name="Query - 69037 without header (10)" description="Connection to the '69037 without header (10)' query in the workbook." type="5" refreshedVersion="6" background="1" saveData="1">
    <dbPr connection="Provider=Microsoft.Mashup.OleDb.1;Data Source=$Workbook$;Location=&quot;69037 without header (10)&quot;;Extended Properties=&quot;&quot;" command="SELECT * FROM [69037 without header (10)]"/>
  </connection>
  <connection id="3" keepAlive="1" name="Query - 69037 without header (11)" description="Connection to the '69037 without header (11)' query in the workbook." type="5" refreshedVersion="6" background="1" saveData="1">
    <dbPr connection="Provider=Microsoft.Mashup.OleDb.1;Data Source=$Workbook$;Location=&quot;69037 without header (11)&quot;;Extended Properties=&quot;&quot;" command="SELECT * FROM [69037 without header (11)]"/>
  </connection>
  <connection id="4" keepAlive="1" name="Query - 69037 without header (2)" description="Connection to the '69037 without header (2)' query in the workbook." type="5" refreshedVersion="6" background="1" saveData="1">
    <dbPr connection="Provider=Microsoft.Mashup.OleDb.1;Data Source=$Workbook$;Location=&quot;69037 without header (2)&quot;;Extended Properties=&quot;&quot;" command="SELECT * FROM [69037 without header (2)]"/>
  </connection>
  <connection id="5" keepAlive="1" name="Query - 69037 without header (3)" description="Connection to the '69037 without header (3)' query in the workbook." type="5" refreshedVersion="6" background="1" saveData="1">
    <dbPr connection="Provider=Microsoft.Mashup.OleDb.1;Data Source=$Workbook$;Location=&quot;69037 without header (3)&quot;;Extended Properties=&quot;&quot;" command="SELECT * FROM [69037 without header (3)]"/>
  </connection>
  <connection id="6" keepAlive="1" name="Query - 69037 without header (4)" description="Connection to the '69037 without header (4)' query in the workbook." type="5" refreshedVersion="6" background="1" saveData="1">
    <dbPr connection="Provider=Microsoft.Mashup.OleDb.1;Data Source=$Workbook$;Location=&quot;69037 without header (4)&quot;;Extended Properties=&quot;&quot;" command="SELECT * FROM [69037 without header (4)]"/>
  </connection>
  <connection id="7" keepAlive="1" name="Query - 69037 without header (5)" description="Connection to the '69037 without header (5)' query in the workbook." type="5" refreshedVersion="6" background="1" saveData="1">
    <dbPr connection="Provider=Microsoft.Mashup.OleDb.1;Data Source=$Workbook$;Location=&quot;69037 without header (5)&quot;;Extended Properties=&quot;&quot;" command="SELECT * FROM [69037 without header (5)]"/>
  </connection>
  <connection id="8" keepAlive="1" name="Query - 69037 without header (6)" description="Connection to the '69037 without header (6)' query in the workbook." type="5" refreshedVersion="6" background="1" saveData="1">
    <dbPr connection="Provider=Microsoft.Mashup.OleDb.1;Data Source=$Workbook$;Location=&quot;69037 without header (6)&quot;;Extended Properties=&quot;&quot;" command="SELECT * FROM [69037 without header (6)]"/>
  </connection>
  <connection id="9" keepAlive="1" name="Query - 69037 without header (7)" description="Connection to the '69037 without header (7)' query in the workbook." type="5" refreshedVersion="6" background="1" saveData="1">
    <dbPr connection="Provider=Microsoft.Mashup.OleDb.1;Data Source=$Workbook$;Location=&quot;69037 without header (7)&quot;;Extended Properties=&quot;&quot;" command="SELECT * FROM [69037 without header (7)]"/>
  </connection>
  <connection id="10" keepAlive="1" name="Query - 69037 without header (8)" description="Connection to the '69037 without header (8)' query in the workbook." type="5" refreshedVersion="6" background="1" saveData="1">
    <dbPr connection="Provider=Microsoft.Mashup.OleDb.1;Data Source=$Workbook$;Location=&quot;69037 without header (8)&quot;;Extended Properties=&quot;&quot;" command="SELECT * FROM [69037 without header (8)]"/>
  </connection>
  <connection id="11" keepAlive="1" name="Query - 69037 without header (9)" description="Connection to the '69037 without header (9)' query in the workbook." type="5" refreshedVersion="6" background="1" saveData="1">
    <dbPr connection="Provider=Microsoft.Mashup.OleDb.1;Data Source=$Workbook$;Location=&quot;69037 without header (9)&quot;;Extended Properties=&quot;&quot;" command="SELECT * FROM [69037 without header (9)]"/>
  </connection>
</connections>
</file>

<file path=xl/sharedStrings.xml><?xml version="1.0" encoding="utf-8"?>
<sst xmlns="http://schemas.openxmlformats.org/spreadsheetml/2006/main" count="1602" uniqueCount="188">
  <si>
    <t>F</t>
  </si>
  <si>
    <t>A1</t>
  </si>
  <si>
    <t>PASS</t>
  </si>
  <si>
    <t>A2</t>
  </si>
  <si>
    <t>B1</t>
  </si>
  <si>
    <t>C2</t>
  </si>
  <si>
    <t>C1</t>
  </si>
  <si>
    <t>B2</t>
  </si>
  <si>
    <t>ANSHU KUMARI</t>
  </si>
  <si>
    <t>D1</t>
  </si>
  <si>
    <t>D2</t>
  </si>
  <si>
    <t>M</t>
  </si>
  <si>
    <t>E</t>
  </si>
  <si>
    <t>ROLL</t>
  </si>
  <si>
    <t>SEX</t>
  </si>
  <si>
    <t>NAME OF STUDNENT</t>
  </si>
  <si>
    <t>HINDI
302</t>
  </si>
  <si>
    <t>HINDI
GRADE</t>
  </si>
  <si>
    <t>MATHS
041</t>
  </si>
  <si>
    <t>BIO
044</t>
  </si>
  <si>
    <t>BIO 
GRADE</t>
  </si>
  <si>
    <t>CS
083</t>
  </si>
  <si>
    <t>CS 
GRADE</t>
  </si>
  <si>
    <t>PHY. EDU
048</t>
  </si>
  <si>
    <t>PHY. EDU
GRADE</t>
  </si>
  <si>
    <t>MATHS
GRADE</t>
  </si>
  <si>
    <t>PHYSICS
042</t>
  </si>
  <si>
    <t>PHYSICS
GRADE</t>
  </si>
  <si>
    <t>ENGLISH
301</t>
  </si>
  <si>
    <t>ENGLISH
GRADE</t>
  </si>
  <si>
    <t>ECONOMICS
030</t>
  </si>
  <si>
    <t>ECONOMICS
GRADE</t>
  </si>
  <si>
    <t>ACCOUNTACY
GRADE</t>
  </si>
  <si>
    <t>RESULT STATUS</t>
  </si>
  <si>
    <t>SL. NO</t>
  </si>
  <si>
    <t>SL. 
NO</t>
  </si>
  <si>
    <t>TOTAL</t>
  </si>
  <si>
    <t>HINDI</t>
  </si>
  <si>
    <t>NXW</t>
  </si>
  <si>
    <t>PI</t>
  </si>
  <si>
    <t>ENGLISH</t>
  </si>
  <si>
    <t>SUBJECT</t>
  </si>
  <si>
    <t>SUBJECT TEACHER</t>
  </si>
  <si>
    <t>STUDENTS IN DIFFERENT GRADES</t>
  </si>
  <si>
    <t>SH. N. K. JHA</t>
  </si>
  <si>
    <t>PHYSICS</t>
  </si>
  <si>
    <t>CHEMISTRY</t>
  </si>
  <si>
    <t>MATHEMATICS</t>
  </si>
  <si>
    <t>BIOLOGY</t>
  </si>
  <si>
    <t>COMPUTER SCIENCE</t>
  </si>
  <si>
    <t>PHYSICAL EDUCATION</t>
  </si>
  <si>
    <t>SH. P. N. SINGH</t>
  </si>
  <si>
    <t>SMT. EPSITA RAY</t>
  </si>
  <si>
    <t>SMT. MAMTA SINHA</t>
  </si>
  <si>
    <t>SH. RATANESH KUMAR</t>
  </si>
  <si>
    <t>SH. AMOD ANAND</t>
  </si>
  <si>
    <t>DESIGNATION</t>
  </si>
  <si>
    <t>PGT HINDI</t>
  </si>
  <si>
    <t>PGT PHYSICS</t>
  </si>
  <si>
    <t>PGT CHEMISTRY</t>
  </si>
  <si>
    <t>PGT MATHEMATICS</t>
  </si>
  <si>
    <t>PGT BIOLOGY</t>
  </si>
  <si>
    <t>PGT COMPUTER SC.</t>
  </si>
  <si>
    <t>TGT P&amp;HE</t>
  </si>
  <si>
    <t>KENDRIYA VIDYALYA GARHARA, BEGUSARAI, BIHAR</t>
  </si>
  <si>
    <t>RESULT ANALYSIS AISSCE CLASS CLASS XII</t>
  </si>
  <si>
    <t xml:space="preserve">SCIENCE STREAM </t>
  </si>
  <si>
    <t>KENDRIYA VIDYALAYA GARHARA, BEGUSARAI</t>
  </si>
  <si>
    <t>RESULT OF AISSCE CLASS XII</t>
  </si>
  <si>
    <t>SCIENCE STREAM</t>
  </si>
  <si>
    <t>STUDENT WISE</t>
  </si>
  <si>
    <t>PRINCIPAL</t>
  </si>
  <si>
    <t>STREAM</t>
  </si>
  <si>
    <t>SH. VINOD KUMAR MISHRA</t>
  </si>
  <si>
    <t>SCIENCE</t>
  </si>
  <si>
    <t>TOTAL ENROLLED</t>
  </si>
  <si>
    <t>TOTAL APPEARED</t>
  </si>
  <si>
    <t>TOTA PASSED</t>
  </si>
  <si>
    <t>PASS %</t>
  </si>
  <si>
    <t>&lt;33%</t>
  </si>
  <si>
    <t>&gt;=33 AND &lt;45</t>
  </si>
  <si>
    <t>&gt;=45 AND &lt;60</t>
  </si>
  <si>
    <t>&gt;=60 AND &lt;75</t>
  </si>
  <si>
    <t>&gt;=75 AND &lt;90</t>
  </si>
  <si>
    <t>90 AND ABOVE</t>
  </si>
  <si>
    <t>WORK EXPERIENCE</t>
  </si>
  <si>
    <t>GENERAL STUDIES</t>
  </si>
  <si>
    <t>HEALTH &amp; PHYSICAL EDUCATION</t>
  </si>
  <si>
    <t>CHEMISTRY
043</t>
  </si>
  <si>
    <t>CHEMISTRY
GRADE</t>
  </si>
  <si>
    <t>BUSINESS STUDIES GRADE</t>
  </si>
  <si>
    <t>WORK EDUCATION</t>
  </si>
  <si>
    <t>SL.  NO</t>
  </si>
  <si>
    <t>AISSCE CLASS XII EXAMINATION</t>
  </si>
  <si>
    <t>STREAM: COMMERCE</t>
  </si>
  <si>
    <t>STREAM - COMMERCE</t>
  </si>
  <si>
    <t>ECONOMICS</t>
  </si>
  <si>
    <t>ACCOUNTANCY</t>
  </si>
  <si>
    <t>BUSINESS STUDIES</t>
  </si>
  <si>
    <t>M. RESHMI IRANI</t>
  </si>
  <si>
    <t>SH. N. K .JHA</t>
  </si>
  <si>
    <t>SH. RATAN SINGH</t>
  </si>
  <si>
    <t>SH. T. P . GUPTA</t>
  </si>
  <si>
    <t>SH. T. P. GUPTA</t>
  </si>
  <si>
    <t>PGT ENGLISH</t>
  </si>
  <si>
    <t>PGT ECONOMICS</t>
  </si>
  <si>
    <t>PGT COMMERCE</t>
  </si>
  <si>
    <t>V. K. MISHRA</t>
  </si>
  <si>
    <t>COMMERCE</t>
  </si>
  <si>
    <t>STUDENTS ENROLLED</t>
  </si>
  <si>
    <t>STUDENTS APPEARED</t>
  </si>
  <si>
    <t>STUDENTS PASSED</t>
  </si>
  <si>
    <t>&lt;33</t>
  </si>
  <si>
    <t>&gt;=90 AND ABOVE</t>
  </si>
  <si>
    <t>SL. NO.</t>
  </si>
  <si>
    <t>OVERALL</t>
  </si>
  <si>
    <t>COMPART</t>
  </si>
  <si>
    <t>TOTAL MARKS</t>
  </si>
  <si>
    <t>MARKS %</t>
  </si>
  <si>
    <t>MARKS OBTAINED</t>
  </si>
  <si>
    <t>BOARD ROLL</t>
  </si>
  <si>
    <t>NAME OF STUDENT</t>
  </si>
  <si>
    <t>OVERALL SCIENCE STREAM</t>
  </si>
  <si>
    <t>ACCOUNTANCY
055</t>
  </si>
  <si>
    <t>BUSINESS STUDIES 054</t>
  </si>
  <si>
    <t xml:space="preserve">OVERALL SCHOOL RESULT </t>
  </si>
  <si>
    <t>Column1</t>
  </si>
  <si>
    <t>I/C CBSE</t>
  </si>
  <si>
    <t>AMISHA KUMARI</t>
  </si>
  <si>
    <t>AYUSHI KUMARI</t>
  </si>
  <si>
    <t>KUMARI MISTY SINHA</t>
  </si>
  <si>
    <t>POOJA MISHRA</t>
  </si>
  <si>
    <t>RICHA MISHRA</t>
  </si>
  <si>
    <t>RITIKA KUMARI</t>
  </si>
  <si>
    <t>SEEMA KUMARI</t>
  </si>
  <si>
    <t>SHEETAL KUMARI</t>
  </si>
  <si>
    <t>SONALI KUMARI</t>
  </si>
  <si>
    <t>ABHIMAN KUMAR</t>
  </si>
  <si>
    <t>ADARSH KUMAR</t>
  </si>
  <si>
    <t>ANKIT KUMAR</t>
  </si>
  <si>
    <t>APOORV UTKARSH</t>
  </si>
  <si>
    <t>AYUSH KUMAR</t>
  </si>
  <si>
    <t>HARSH KUMAR</t>
  </si>
  <si>
    <t>HARSHIT KUMAR</t>
  </si>
  <si>
    <t>HEMANT KUMAR</t>
  </si>
  <si>
    <t>KRISHNA KUMAR THAKUR</t>
  </si>
  <si>
    <t>MOHAMMAD ASIF</t>
  </si>
  <si>
    <t>MRINAL KUMAR</t>
  </si>
  <si>
    <t>NAVNEET SIKDAR</t>
  </si>
  <si>
    <t>NAYAN NAVJOT</t>
  </si>
  <si>
    <t>NISHANT KUMAR MISHRA</t>
  </si>
  <si>
    <t>PRINCE AZAD</t>
  </si>
  <si>
    <t>PRIYANSHU GAUTAM</t>
  </si>
  <si>
    <t>RISHI JHA</t>
  </si>
  <si>
    <t>RUPESH KUMAR</t>
  </si>
  <si>
    <t>SARVOTTAM KUMAR</t>
  </si>
  <si>
    <t>SAURAV KUMAR</t>
  </si>
  <si>
    <t>SHIVAM KUMAR</t>
  </si>
  <si>
    <t>SHOBHIT SAURABH</t>
  </si>
  <si>
    <t>SONU KUMAR</t>
  </si>
  <si>
    <t>SUMAN SAURAV</t>
  </si>
  <si>
    <t>UTSAV RAJ</t>
  </si>
  <si>
    <t>VISHAL KUMAR</t>
  </si>
  <si>
    <t>VIVEK KUMAR</t>
  </si>
  <si>
    <t>YASH KUMAR</t>
  </si>
  <si>
    <t>SIXTH SUBJECT MATHS</t>
  </si>
  <si>
    <t>MATHS GRADE</t>
  </si>
  <si>
    <t>ANJALI  KUMARI</t>
  </si>
  <si>
    <t>ANKITA PRITAM</t>
  </si>
  <si>
    <t>BHAVNA KUMARI</t>
  </si>
  <si>
    <t>BHAWANI KUMARI</t>
  </si>
  <si>
    <t>DIVYA SINGH</t>
  </si>
  <si>
    <t>LAXMI KUMARI</t>
  </si>
  <si>
    <t>NISHA KUMARI</t>
  </si>
  <si>
    <t>PRAGYA KUMARI</t>
  </si>
  <si>
    <t>RAJNI KUMARI</t>
  </si>
  <si>
    <t>SAKSHI KUMARI</t>
  </si>
  <si>
    <t>SANDHYA KUMARI</t>
  </si>
  <si>
    <t>SHIKHA KUMARI</t>
  </si>
  <si>
    <t>SUPRIYA SHARMA</t>
  </si>
  <si>
    <t>RAJA KUMAR</t>
  </si>
  <si>
    <t>SHOBHIT SRIVASTAVA</t>
  </si>
  <si>
    <t>SONAL KUMAR</t>
  </si>
  <si>
    <t>ROLL NO.</t>
  </si>
  <si>
    <t>SESSION 2020-21</t>
  </si>
  <si>
    <t>SESSION : - 2020-21</t>
  </si>
  <si>
    <t>SH. BIMLENDU KUMAR</t>
  </si>
  <si>
    <t>AISSCE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</si>
</sst>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/>
    <xf numFmtId="0" fontId="13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left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1" fillId="7" borderId="1" xfId="0" applyFont="1" applyFill="1" applyBorder="1" applyAlignment="1">
      <alignment horizontal="left" indent="1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13" fillId="0" borderId="4" xfId="0" applyFont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8" borderId="1" xfId="0" applyFont="1" applyFill="1" applyBorder="1" applyAlignment="1">
      <alignment horizontal="left" indent="1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0" xfId="0" applyFill="1"/>
    <xf numFmtId="0" fontId="0" fillId="10" borderId="0" xfId="0" applyFont="1" applyFill="1"/>
    <xf numFmtId="0" fontId="3" fillId="12" borderId="1" xfId="0" applyFont="1" applyFill="1" applyBorder="1"/>
    <xf numFmtId="0" fontId="15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2" fontId="3" fillId="12" borderId="1" xfId="0" applyNumberFormat="1" applyFont="1" applyFill="1" applyBorder="1"/>
    <xf numFmtId="2" fontId="0" fillId="11" borderId="1" xfId="0" applyNumberFormat="1" applyFill="1" applyBorder="1"/>
    <xf numFmtId="0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/>
    </xf>
    <xf numFmtId="0" fontId="14" fillId="11" borderId="1" xfId="0" applyNumberFormat="1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6" fillId="13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wrapText="1"/>
    </xf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NumberFormat="1" applyFont="1" applyFill="1" applyBorder="1" applyAlignment="1">
      <alignment horizontal="left"/>
    </xf>
    <xf numFmtId="0" fontId="3" fillId="15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left"/>
    </xf>
    <xf numFmtId="0" fontId="3" fillId="14" borderId="1" xfId="0" applyNumberFormat="1" applyFont="1" applyFill="1" applyBorder="1" applyAlignment="1">
      <alignment horizontal="center"/>
    </xf>
    <xf numFmtId="0" fontId="0" fillId="15" borderId="1" xfId="0" applyNumberFormat="1" applyFont="1" applyFill="1" applyBorder="1" applyAlignment="1">
      <alignment horizontal="left"/>
    </xf>
    <xf numFmtId="0" fontId="0" fillId="15" borderId="1" xfId="0" applyNumberFormat="1" applyFont="1" applyFill="1" applyBorder="1" applyAlignment="1">
      <alignment horizontal="center"/>
    </xf>
    <xf numFmtId="0" fontId="0" fillId="14" borderId="1" xfId="0" applyNumberFormat="1" applyFont="1" applyFill="1" applyBorder="1" applyAlignment="1">
      <alignment horizontal="left"/>
    </xf>
    <xf numFmtId="0" fontId="0" fillId="14" borderId="1" xfId="0" applyNumberFormat="1" applyFont="1" applyFill="1" applyBorder="1" applyAlignment="1">
      <alignment horizontal="center"/>
    </xf>
    <xf numFmtId="0" fontId="0" fillId="11" borderId="1" xfId="0" applyFill="1" applyBorder="1"/>
    <xf numFmtId="0" fontId="3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0" fontId="0" fillId="16" borderId="0" xfId="0" applyFill="1"/>
    <xf numFmtId="0" fontId="1" fillId="16" borderId="1" xfId="0" applyFont="1" applyFill="1" applyBorder="1" applyAlignment="1">
      <alignment horizontal="center" vertical="top"/>
    </xf>
    <xf numFmtId="0" fontId="1" fillId="17" borderId="1" xfId="0" applyFont="1" applyFill="1" applyBorder="1"/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17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 vertical="top" wrapText="1"/>
    </xf>
    <xf numFmtId="0" fontId="1" fillId="16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/>
    </xf>
    <xf numFmtId="0" fontId="1" fillId="16" borderId="2" xfId="0" applyFont="1" applyFill="1" applyBorder="1" applyAlignment="1">
      <alignment horizontal="center" vertical="top"/>
    </xf>
    <xf numFmtId="0" fontId="1" fillId="16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</cellXfs>
  <cellStyles count="1">
    <cellStyle name="Normal" xfId="0" builtinId="0"/>
  </cellStyles>
  <dxfs count="110"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outline="0">
        <left style="thin">
          <color indexed="64"/>
        </left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1" indent="0" justifyLastLine="0" shrinkToFit="0" readingOrder="0"/>
    </dxf>
    <dxf>
      <alignment vertical="top" textRotation="0" indent="0" justifyLastLine="0" shrinkToFit="0" readingOrder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outline="0">
        <left style="thin">
          <color indexed="64"/>
        </left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bottom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38" unboundColumnsLeft="1" unboundColumnsRight="27">
    <queryTableFields count="29">
      <queryTableField id="33" dataBound="0" tableColumnId="33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21" dataBound="0" tableColumnId="21"/>
      <queryTableField id="20" dataBound="0" tableColumnId="20"/>
      <queryTableField id="23" dataBound="0" tableColumnId="23"/>
      <queryTableField id="22" dataBound="0" tableColumnId="22"/>
      <queryTableField id="14" dataBound="0" tableColumnId="14"/>
      <queryTableField id="24" dataBound="0" tableColumnId="24"/>
      <queryTableField id="28" dataBound="0" tableColumnId="28"/>
      <queryTableField id="37" dataBound="0" tableColumnId="25"/>
      <queryTableField id="16" dataBound="0" tableColumnId="16"/>
      <queryTableField id="17" dataBound="0" tableColumnId="17"/>
      <queryTableField id="18" dataBound="0" tableColumnId="18"/>
      <queryTableField id="19" dataBound="0" tableColumnId="19"/>
      <queryTableField id="34" dataBound="0" tableColumnId="34"/>
      <queryTableField id="35" dataBound="0" tableColumnId="35"/>
      <queryTableField id="36" dataBound="0" tableColumnId="15"/>
    </queryTableFields>
  </queryTableRefresh>
</queryTable>
</file>

<file path=xl/queryTables/queryTable2.xml><?xml version="1.0" encoding="utf-8"?>
<queryTable xmlns="http://schemas.openxmlformats.org/spreadsheetml/2006/main" name="ExternalData_1" connectionId="9" autoFormatId="16" applyNumberFormats="0" applyBorderFormats="0" applyFontFormats="0" applyPatternFormats="0" applyAlignmentFormats="0" applyWidthHeightFormats="0">
  <queryTableRefresh nextId="38" unboundColumnsLeft="1" unboundColumnsRight="27">
    <queryTableFields count="29">
      <queryTableField id="33" dataBound="0" tableColumnId="33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21" dataBound="0" tableColumnId="21"/>
      <queryTableField id="20" dataBound="0" tableColumnId="20"/>
      <queryTableField id="23" dataBound="0" tableColumnId="23"/>
      <queryTableField id="22" dataBound="0" tableColumnId="22"/>
      <queryTableField id="14" dataBound="0" tableColumnId="14"/>
      <queryTableField id="24" dataBound="0" tableColumnId="24"/>
      <queryTableField id="28" dataBound="0" tableColumnId="28"/>
      <queryTableField id="37" dataBound="0" tableColumnId="25"/>
      <queryTableField id="16" dataBound="0" tableColumnId="16"/>
      <queryTableField id="17" dataBound="0" tableColumnId="17"/>
      <queryTableField id="18" dataBound="0" tableColumnId="18"/>
      <queryTableField id="19" dataBound="0" tableColumnId="19"/>
      <queryTableField id="34" dataBound="0" tableColumnId="34"/>
      <queryTableField id="35" dataBound="0" tableColumnId="35"/>
      <queryTableField id="36" dataBound="0" tableColumnId="15"/>
    </queryTableFields>
  </queryTableRefresh>
</queryTable>
</file>

<file path=xl/queryTables/queryTable3.xml><?xml version="1.0" encoding="utf-8"?>
<queryTable xmlns="http://schemas.openxmlformats.org/spreadsheetml/2006/main" name="ExternalData_1" connectionId="6" autoFormatId="16" applyNumberFormats="0" applyBorderFormats="0" applyFontFormats="0" applyPatternFormats="0" applyAlignmentFormats="0" applyWidthHeightFormats="0">
  <queryTableRefresh nextId="38" unboundColumnsLeft="1" unboundColumnsRight="18">
    <queryTableFields count="20">
      <queryTableField id="35" dataBound="0" tableColumnId="35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6" dataBound="0" tableColumnId="16"/>
      <queryTableField id="17" dataBound="0" tableColumnId="17"/>
      <queryTableField id="18" dataBound="0" tableColumnId="18"/>
      <queryTableField id="19" dataBound="0" tableColumnId="19"/>
      <queryTableField id="36" dataBound="0" tableColumnId="36"/>
      <queryTableField id="37" dataBound="0" tableColumnId="37"/>
    </queryTableFields>
  </queryTableRefresh>
</queryTable>
</file>

<file path=xl/queryTables/queryTable4.xml><?xml version="1.0" encoding="utf-8"?>
<queryTable xmlns="http://schemas.openxmlformats.org/spreadsheetml/2006/main" name="ExternalData_1" connectionId="10" autoFormatId="16" applyNumberFormats="0" applyBorderFormats="0" applyFontFormats="0" applyPatternFormats="0" applyAlignmentFormats="0" applyWidthHeightFormats="0">
  <queryTableRefresh nextId="38" unboundColumnsLeft="1" unboundColumnsRight="18">
    <queryTableFields count="20">
      <queryTableField id="35" dataBound="0" tableColumnId="35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6" dataBound="0" tableColumnId="16"/>
      <queryTableField id="17" dataBound="0" tableColumnId="17"/>
      <queryTableField id="18" dataBound="0" tableColumnId="18"/>
      <queryTableField id="19" dataBound="0" tableColumnId="19"/>
      <queryTableField id="36" dataBound="0" tableColumnId="36"/>
      <queryTableField id="37" dataBound="0" tableColumnId="3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_69037_without_header" displayName="_69037_without_header" ref="A5:AC45" tableType="queryTable" totalsRowShown="0" headerRowDxfId="109" dataDxfId="107" headerRowBorderDxfId="108" tableBorderDxfId="106" totalsRowBorderDxfId="105">
  <tableColumns count="29">
    <tableColumn id="33" uniqueName="33" name="SL. _x000a_NO" queryTableFieldId="33" dataDxfId="104"/>
    <tableColumn id="1" uniqueName="1" name="ROLL" queryTableFieldId="1" dataDxfId="103"/>
    <tableColumn id="2" uniqueName="2" name="SEX" queryTableFieldId="2" dataDxfId="102"/>
    <tableColumn id="3" uniqueName="3" name="NAME OF STUDNENT" queryTableFieldId="3" dataDxfId="101"/>
    <tableColumn id="4" uniqueName="4" name="ENGLISH_x000a_301" queryTableFieldId="4" dataDxfId="100"/>
    <tableColumn id="5" uniqueName="5" name="ENGLISH_x000a_GRADE" queryTableFieldId="5" dataDxfId="99"/>
    <tableColumn id="6" uniqueName="6" name="HINDI_x000a_302" queryTableFieldId="6" dataDxfId="98"/>
    <tableColumn id="7" uniqueName="7" name="HINDI_x000a_GRADE" queryTableFieldId="7" dataDxfId="97"/>
    <tableColumn id="8" uniqueName="8" name="MATHS_x000a_041" queryTableFieldId="8" dataDxfId="96"/>
    <tableColumn id="9" uniqueName="9" name="MATHS_x000a_GRADE" queryTableFieldId="9" dataDxfId="95"/>
    <tableColumn id="10" uniqueName="10" name="PHYSICS_x000a_042" queryTableFieldId="10" dataDxfId="94"/>
    <tableColumn id="11" uniqueName="11" name="PHYSICS_x000a_GRADE" queryTableFieldId="11" dataDxfId="93"/>
    <tableColumn id="12" uniqueName="12" name="CHEMISTRY_x000a_043" queryTableFieldId="12" dataDxfId="92"/>
    <tableColumn id="13" uniqueName="13" name="CHEMISTRY_x000a_GRADE" queryTableFieldId="13" dataDxfId="91"/>
    <tableColumn id="21" uniqueName="21" name="BIO_x000a_044" queryTableFieldId="21" dataDxfId="90"/>
    <tableColumn id="20" uniqueName="20" name="BIO _x000a_GRADE" queryTableFieldId="20" dataDxfId="89"/>
    <tableColumn id="23" uniqueName="23" name="CS_x000a_083" queryTableFieldId="23" dataDxfId="88"/>
    <tableColumn id="22" uniqueName="22" name="CS _x000a_GRADE" queryTableFieldId="22" dataDxfId="87"/>
    <tableColumn id="14" uniqueName="14" name="PHY. EDU_x000a_048" queryTableFieldId="14" dataDxfId="86"/>
    <tableColumn id="24" uniqueName="24" name="PHY. EDU_x000a_GRADE" queryTableFieldId="24" dataDxfId="85"/>
    <tableColumn id="28" uniqueName="28" name="SIXTH SUBJECT MATHS" queryTableFieldId="28" dataDxfId="84"/>
    <tableColumn id="25" uniqueName="25" name="MATHS GRADE" queryTableFieldId="37" dataDxfId="83"/>
    <tableColumn id="16" uniqueName="16" name="WORK EXPERIENCE" queryTableFieldId="16" dataDxfId="82"/>
    <tableColumn id="17" uniqueName="17" name="HEALTH &amp; PHYSICAL EDUCATION" queryTableFieldId="17" dataDxfId="81"/>
    <tableColumn id="18" uniqueName="18" name="GENERAL STUDIES" queryTableFieldId="18" dataDxfId="80"/>
    <tableColumn id="19" uniqueName="19" name="RESULT STATUS" queryTableFieldId="19" dataDxfId="79"/>
    <tableColumn id="34" uniqueName="34" name="TOTAL MARKS" queryTableFieldId="34" dataDxfId="78">
      <calculatedColumnFormula>SUM(E6,G6,I6,K6,M6,O6,Q6)</calculatedColumnFormula>
    </tableColumn>
    <tableColumn id="35" uniqueName="35" name="MARKS %" queryTableFieldId="35" dataDxfId="77">
      <calculatedColumnFormula>AA6/5</calculatedColumnFormula>
    </tableColumn>
    <tableColumn id="15" uniqueName="15" name="Column1" queryTableFieldId="36" dataDxfId="7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_69037_without_header3" displayName="_69037_without_header3" ref="A5:AC45" tableType="queryTable" totalsRowShown="0" headerRowDxfId="75" dataDxfId="73" headerRowBorderDxfId="74" tableBorderDxfId="72" totalsRowBorderDxfId="71">
  <sortState ref="A6:AC45">
    <sortCondition descending="1" ref="AB5:AB45"/>
  </sortState>
  <tableColumns count="29">
    <tableColumn id="33" uniqueName="33" name="SL. _x000a_NO" queryTableFieldId="33" dataDxfId="70"/>
    <tableColumn id="1" uniqueName="1" name="ROLL" queryTableFieldId="1" dataDxfId="69"/>
    <tableColumn id="2" uniqueName="2" name="SEX" queryTableFieldId="2" dataDxfId="68"/>
    <tableColumn id="3" uniqueName="3" name="NAME OF STUDNENT" queryTableFieldId="3" dataDxfId="67"/>
    <tableColumn id="4" uniqueName="4" name="ENGLISH_x000a_301" queryTableFieldId="4" dataDxfId="66"/>
    <tableColumn id="5" uniqueName="5" name="ENGLISH_x000a_GRADE" queryTableFieldId="5" dataDxfId="65"/>
    <tableColumn id="6" uniqueName="6" name="HINDI_x000a_302" queryTableFieldId="6" dataDxfId="64"/>
    <tableColumn id="7" uniqueName="7" name="HINDI_x000a_GRADE" queryTableFieldId="7" dataDxfId="63"/>
    <tableColumn id="8" uniqueName="8" name="MATHS_x000a_041" queryTableFieldId="8" dataDxfId="62"/>
    <tableColumn id="9" uniqueName="9" name="MATHS_x000a_GRADE" queryTableFieldId="9" dataDxfId="61"/>
    <tableColumn id="10" uniqueName="10" name="PHYSICS_x000a_042" queryTableFieldId="10" dataDxfId="60"/>
    <tableColumn id="11" uniqueName="11" name="PHYSICS_x000a_GRADE" queryTableFieldId="11" dataDxfId="59"/>
    <tableColumn id="12" uniqueName="12" name="CHEMISTRY_x000a_043" queryTableFieldId="12" dataDxfId="58"/>
    <tableColumn id="13" uniqueName="13" name="CHEMISTRY_x000a_GRADE" queryTableFieldId="13" dataDxfId="57"/>
    <tableColumn id="21" uniqueName="21" name="BIO_x000a_044" queryTableFieldId="21" dataDxfId="56"/>
    <tableColumn id="20" uniqueName="20" name="BIO _x000a_GRADE" queryTableFieldId="20" dataDxfId="55"/>
    <tableColumn id="23" uniqueName="23" name="CS_x000a_083" queryTableFieldId="23" dataDxfId="54"/>
    <tableColumn id="22" uniqueName="22" name="CS _x000a_GRADE" queryTableFieldId="22" dataDxfId="53"/>
    <tableColumn id="14" uniqueName="14" name="PHY. EDU_x000a_048" queryTableFieldId="14" dataDxfId="52"/>
    <tableColumn id="24" uniqueName="24" name="PHY. EDU_x000a_GRADE" queryTableFieldId="24" dataDxfId="51"/>
    <tableColumn id="28" uniqueName="28" name="SIXTH SUBJECT MATHS" queryTableFieldId="28" dataDxfId="50"/>
    <tableColumn id="25" uniqueName="25" name="MATHS GRADE" queryTableFieldId="37" dataDxfId="49"/>
    <tableColumn id="16" uniqueName="16" name="WORK EXPERIENCE" queryTableFieldId="16" dataDxfId="48"/>
    <tableColumn id="17" uniqueName="17" name="HEALTH &amp; PHYSICAL EDUCATION" queryTableFieldId="17" dataDxfId="47"/>
    <tableColumn id="18" uniqueName="18" name="GENERAL STUDIES" queryTableFieldId="18" dataDxfId="46"/>
    <tableColumn id="19" uniqueName="19" name="RESULT STATUS" queryTableFieldId="19" dataDxfId="45"/>
    <tableColumn id="34" uniqueName="34" name="TOTAL MARKS" queryTableFieldId="34" dataDxfId="44">
      <calculatedColumnFormula>SUM(E6,G6,I6,K6,M6,O6,Q6)</calculatedColumnFormula>
    </tableColumn>
    <tableColumn id="35" uniqueName="35" name="MARKS %" queryTableFieldId="35" dataDxfId="43">
      <calculatedColumnFormula>AA6/5</calculatedColumnFormula>
    </tableColumn>
    <tableColumn id="15" uniqueName="15" name="Column1" queryTableFieldId="36" dataDxfId="4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_69037_without_header35" displayName="_69037_without_header35" ref="A5:T21" tableType="queryTable" totalsRowShown="0" headerRowDxfId="41">
  <tableColumns count="20">
    <tableColumn id="35" uniqueName="35" name="SL.  NO" queryTableFieldId="35" dataDxfId="40"/>
    <tableColumn id="1" uniqueName="1" name="ROLL NO." queryTableFieldId="1" dataDxfId="39"/>
    <tableColumn id="2" uniqueName="2" name="SEX" queryTableFieldId="2" dataDxfId="38"/>
    <tableColumn id="3" uniqueName="3" name="NAME OF STUDNENT" queryTableFieldId="3" dataDxfId="37"/>
    <tableColumn id="4" uniqueName="4" name="ENGLISH_x000a_301" queryTableFieldId="4" dataDxfId="36"/>
    <tableColumn id="5" uniqueName="5" name="ENGLISH_x000a_GRADE" queryTableFieldId="5" dataDxfId="35"/>
    <tableColumn id="6" uniqueName="6" name="HINDI_x000a_302" queryTableFieldId="6" dataDxfId="34"/>
    <tableColumn id="7" uniqueName="7" name="HINDI_x000a_GRADE" queryTableFieldId="7" dataDxfId="33"/>
    <tableColumn id="8" uniqueName="8" name="BUSINESS STUDIES 054" queryTableFieldId="8" dataDxfId="32"/>
    <tableColumn id="9" uniqueName="9" name="BUSINESS STUDIES GRADE" queryTableFieldId="9" dataDxfId="31"/>
    <tableColumn id="10" uniqueName="10" name="ACCOUNTANCY_x000a_055" queryTableFieldId="10" dataDxfId="30"/>
    <tableColumn id="11" uniqueName="11" name="ACCOUNTACY_x000a_GRADE" queryTableFieldId="11" dataDxfId="29"/>
    <tableColumn id="12" uniqueName="12" name="ECONOMICS_x000a_030" queryTableFieldId="12" dataDxfId="28"/>
    <tableColumn id="13" uniqueName="13" name="ECONOMICS_x000a_GRADE" queryTableFieldId="13" dataDxfId="27"/>
    <tableColumn id="16" uniqueName="16" name="WORK EDUCATION" queryTableFieldId="16" dataDxfId="26"/>
    <tableColumn id="17" uniqueName="17" name="HEALTH &amp; PHYSICAL EDUCATION" queryTableFieldId="17" dataDxfId="25"/>
    <tableColumn id="18" uniqueName="18" name="GENERAL STUDIES" queryTableFieldId="18" dataDxfId="24"/>
    <tableColumn id="19" uniqueName="19" name="RESULT STATUS" queryTableFieldId="19" dataDxfId="23"/>
    <tableColumn id="36" uniqueName="36" name="TOTAL MARKS" queryTableFieldId="36" dataDxfId="22">
      <calculatedColumnFormula>SUM(E6+G6+I6+K6+M6)</calculatedColumnFormula>
    </tableColumn>
    <tableColumn id="37" uniqueName="37" name="MARKS %" queryTableFieldId="37" dataDxfId="21">
      <calculatedColumnFormula>S6/5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_69037_without_header354" displayName="_69037_without_header354" ref="A5:T21" tableType="queryTable" totalsRowShown="0" headerRowDxfId="20">
  <sortState ref="A6:T21">
    <sortCondition descending="1" ref="T6:T21"/>
  </sortState>
  <tableColumns count="20">
    <tableColumn id="35" uniqueName="35" name="SL.  NO" queryTableFieldId="35" dataDxfId="19"/>
    <tableColumn id="1" uniqueName="1" name="ROLL NO." queryTableFieldId="1" dataDxfId="18"/>
    <tableColumn id="2" uniqueName="2" name="SEX" queryTableFieldId="2" dataDxfId="17"/>
    <tableColumn id="3" uniqueName="3" name="NAME OF STUDNENT" queryTableFieldId="3" dataDxfId="16"/>
    <tableColumn id="4" uniqueName="4" name="ENGLISH_x000a_301" queryTableFieldId="4" dataDxfId="15"/>
    <tableColumn id="5" uniqueName="5" name="ENGLISH_x000a_GRADE" queryTableFieldId="5" dataDxfId="14"/>
    <tableColumn id="6" uniqueName="6" name="HINDI_x000a_302" queryTableFieldId="6" dataDxfId="13"/>
    <tableColumn id="7" uniqueName="7" name="HINDI_x000a_GRADE" queryTableFieldId="7" dataDxfId="12"/>
    <tableColumn id="8" uniqueName="8" name="BUSINESS STUDIES 054" queryTableFieldId="8" dataDxfId="11"/>
    <tableColumn id="9" uniqueName="9" name="BUSINESS STUDIES GRADE" queryTableFieldId="9" dataDxfId="10"/>
    <tableColumn id="10" uniqueName="10" name="ACCOUNTANCY_x000a_055" queryTableFieldId="10" dataDxfId="9"/>
    <tableColumn id="11" uniqueName="11" name="ACCOUNTACY_x000a_GRADE" queryTableFieldId="11" dataDxfId="8"/>
    <tableColumn id="12" uniqueName="12" name="ECONOMICS_x000a_030" queryTableFieldId="12" dataDxfId="7"/>
    <tableColumn id="13" uniqueName="13" name="ECONOMICS_x000a_GRADE" queryTableFieldId="13" dataDxfId="6"/>
    <tableColumn id="16" uniqueName="16" name="WORK EDUCATION" queryTableFieldId="16" dataDxfId="5"/>
    <tableColumn id="17" uniqueName="17" name="HEALTH &amp; PHYSICAL EDUCATION" queryTableFieldId="17" dataDxfId="4"/>
    <tableColumn id="18" uniqueName="18" name="GENERAL STUDIES" queryTableFieldId="18" dataDxfId="3"/>
    <tableColumn id="19" uniqueName="19" name="RESULT STATUS" queryTableFieldId="19" dataDxfId="2"/>
    <tableColumn id="36" uniqueName="36" name="TOTAL MARKS" queryTableFieldId="36" dataDxfId="1">
      <calculatedColumnFormula>SUM(E6+G6+I6+K6+M6)</calculatedColumnFormula>
    </tableColumn>
    <tableColumn id="37" uniqueName="37" name="MARKS %" queryTableFieldId="37" dataDxfId="0">
      <calculatedColumnFormula>S6/5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G14" sqref="G14"/>
    </sheetView>
  </sheetViews>
  <sheetFormatPr defaultRowHeight="15" x14ac:dyDescent="0.25"/>
  <cols>
    <col min="1" max="1" width="4.28515625" customWidth="1"/>
    <col min="2" max="2" width="13.42578125" customWidth="1"/>
    <col min="3" max="3" width="12.28515625" bestFit="1" customWidth="1"/>
    <col min="4" max="4" width="9.42578125" bestFit="1" customWidth="1"/>
    <col min="5" max="5" width="9.7109375" bestFit="1" customWidth="1"/>
    <col min="6" max="6" width="7.28515625" bestFit="1" customWidth="1"/>
    <col min="7" max="7" width="10.85546875" customWidth="1"/>
    <col min="8" max="9" width="6.7109375" customWidth="1"/>
    <col min="10" max="10" width="8.42578125" customWidth="1"/>
    <col min="11" max="11" width="8.85546875" customWidth="1"/>
    <col min="12" max="12" width="10" customWidth="1"/>
    <col min="13" max="13" width="9.140625" customWidth="1"/>
    <col min="14" max="14" width="6.7109375" customWidth="1"/>
    <col min="15" max="23" width="4.7109375" customWidth="1"/>
    <col min="24" max="24" width="7.42578125" bestFit="1" customWidth="1"/>
    <col min="25" max="25" width="6.28515625" bestFit="1" customWidth="1"/>
    <col min="26" max="26" width="6.7109375" bestFit="1" customWidth="1"/>
  </cols>
  <sheetData>
    <row r="1" spans="1:26" ht="21" x14ac:dyDescent="0.35">
      <c r="A1" s="99" t="s">
        <v>125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18.75" x14ac:dyDescent="0.3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8.9" customHeight="1" x14ac:dyDescent="0.25">
      <c r="A3" s="101" t="s">
        <v>114</v>
      </c>
      <c r="B3" s="102" t="s">
        <v>71</v>
      </c>
      <c r="C3" s="105" t="s">
        <v>72</v>
      </c>
      <c r="D3" s="103" t="s">
        <v>75</v>
      </c>
      <c r="E3" s="103" t="s">
        <v>76</v>
      </c>
      <c r="F3" s="103" t="s">
        <v>77</v>
      </c>
      <c r="G3" s="103" t="s">
        <v>78</v>
      </c>
      <c r="H3" s="28" t="s">
        <v>116</v>
      </c>
      <c r="I3" s="103" t="s">
        <v>79</v>
      </c>
      <c r="J3" s="103" t="s">
        <v>80</v>
      </c>
      <c r="K3" s="103" t="s">
        <v>81</v>
      </c>
      <c r="L3" s="103" t="s">
        <v>82</v>
      </c>
      <c r="M3" s="103" t="s">
        <v>83</v>
      </c>
      <c r="N3" s="103" t="s">
        <v>84</v>
      </c>
      <c r="O3" s="102" t="s">
        <v>43</v>
      </c>
      <c r="P3" s="102"/>
      <c r="Q3" s="102"/>
      <c r="R3" s="102"/>
      <c r="S3" s="102"/>
      <c r="T3" s="102"/>
      <c r="U3" s="102"/>
      <c r="V3" s="102"/>
      <c r="W3" s="102"/>
      <c r="X3" s="105" t="s">
        <v>36</v>
      </c>
      <c r="Y3" s="105" t="s">
        <v>38</v>
      </c>
      <c r="Z3" s="105" t="s">
        <v>39</v>
      </c>
    </row>
    <row r="4" spans="1:26" x14ac:dyDescent="0.25">
      <c r="A4" s="101"/>
      <c r="B4" s="102"/>
      <c r="C4" s="106"/>
      <c r="D4" s="104"/>
      <c r="E4" s="104"/>
      <c r="F4" s="104"/>
      <c r="G4" s="104"/>
      <c r="H4" s="29"/>
      <c r="I4" s="104"/>
      <c r="J4" s="104"/>
      <c r="K4" s="104"/>
      <c r="L4" s="104"/>
      <c r="M4" s="104"/>
      <c r="N4" s="104"/>
      <c r="O4" s="15" t="s">
        <v>1</v>
      </c>
      <c r="P4" s="15" t="s">
        <v>3</v>
      </c>
      <c r="Q4" s="15" t="s">
        <v>4</v>
      </c>
      <c r="R4" s="15" t="s">
        <v>7</v>
      </c>
      <c r="S4" s="15" t="s">
        <v>6</v>
      </c>
      <c r="T4" s="15" t="s">
        <v>5</v>
      </c>
      <c r="U4" s="15" t="s">
        <v>9</v>
      </c>
      <c r="V4" s="15" t="s">
        <v>10</v>
      </c>
      <c r="W4" s="15" t="s">
        <v>12</v>
      </c>
      <c r="X4" s="106"/>
      <c r="Y4" s="106"/>
      <c r="Z4" s="106"/>
    </row>
    <row r="5" spans="1:26" x14ac:dyDescent="0.25">
      <c r="A5" s="12">
        <v>1</v>
      </c>
      <c r="B5" s="107" t="s">
        <v>73</v>
      </c>
      <c r="C5" s="39" t="s">
        <v>74</v>
      </c>
      <c r="D5" s="40">
        <v>40</v>
      </c>
      <c r="E5" s="40">
        <v>40</v>
      </c>
      <c r="F5" s="40">
        <v>40</v>
      </c>
      <c r="G5" s="41">
        <v>100</v>
      </c>
      <c r="H5" s="44">
        <v>0</v>
      </c>
      <c r="I5" s="44">
        <v>0</v>
      </c>
      <c r="J5" s="44">
        <v>0</v>
      </c>
      <c r="K5" s="44">
        <v>1</v>
      </c>
      <c r="L5" s="44">
        <v>16</v>
      </c>
      <c r="M5" s="44">
        <v>21</v>
      </c>
      <c r="N5" s="44">
        <v>2</v>
      </c>
      <c r="O5" s="40">
        <v>19</v>
      </c>
      <c r="P5" s="40">
        <v>13</v>
      </c>
      <c r="Q5" s="40">
        <v>34</v>
      </c>
      <c r="R5" s="40">
        <v>9</v>
      </c>
      <c r="S5" s="40">
        <v>37</v>
      </c>
      <c r="T5" s="40">
        <v>33</v>
      </c>
      <c r="U5" s="40">
        <v>34</v>
      </c>
      <c r="V5" s="40">
        <v>21</v>
      </c>
      <c r="W5" s="40">
        <v>0</v>
      </c>
      <c r="X5" s="40">
        <f>SUM(O5:W5)</f>
        <v>200</v>
      </c>
      <c r="Y5" s="40">
        <f>SUM(O5*8+P5*7+Q5*6+R5*5+S5*4+T5*3+U5*2+V5*1)</f>
        <v>828</v>
      </c>
      <c r="Z5" s="40">
        <f>(Y5/16)</f>
        <v>51.75</v>
      </c>
    </row>
    <row r="6" spans="1:26" x14ac:dyDescent="0.25">
      <c r="A6" s="12">
        <v>2</v>
      </c>
      <c r="B6" s="108"/>
      <c r="C6" s="51" t="s">
        <v>108</v>
      </c>
      <c r="D6" s="52">
        <v>16</v>
      </c>
      <c r="E6" s="52">
        <v>16</v>
      </c>
      <c r="F6" s="52">
        <v>16</v>
      </c>
      <c r="G6" s="53">
        <f>F6/E6*100</f>
        <v>100</v>
      </c>
      <c r="H6" s="54">
        <v>0</v>
      </c>
      <c r="I6" s="54">
        <v>0</v>
      </c>
      <c r="J6" s="54">
        <v>0</v>
      </c>
      <c r="K6" s="54">
        <v>2</v>
      </c>
      <c r="L6" s="55">
        <v>11</v>
      </c>
      <c r="M6" s="55">
        <v>2</v>
      </c>
      <c r="N6" s="55">
        <v>1</v>
      </c>
      <c r="O6" s="56">
        <v>5</v>
      </c>
      <c r="P6" s="56">
        <v>6</v>
      </c>
      <c r="Q6" s="56">
        <v>7</v>
      </c>
      <c r="R6" s="56">
        <v>12</v>
      </c>
      <c r="S6" s="56">
        <v>6</v>
      </c>
      <c r="T6" s="56">
        <v>8</v>
      </c>
      <c r="U6" s="56">
        <v>24</v>
      </c>
      <c r="V6" s="56">
        <v>12</v>
      </c>
      <c r="W6" s="56">
        <v>0</v>
      </c>
      <c r="X6" s="40">
        <f>SUM(O6:W6)</f>
        <v>80</v>
      </c>
      <c r="Y6" s="40">
        <f>SUM(O6*8+P6*7+Q6*6+R6*5+S6*4+T6*3+U6*2+V6*1)</f>
        <v>292</v>
      </c>
      <c r="Z6" s="40">
        <f>(Y6*10/64)</f>
        <v>45.625</v>
      </c>
    </row>
    <row r="7" spans="1:26" ht="18.75" x14ac:dyDescent="0.3">
      <c r="A7" s="12">
        <v>3</v>
      </c>
      <c r="B7" s="109"/>
      <c r="C7" s="42" t="s">
        <v>115</v>
      </c>
      <c r="D7" s="42">
        <f>SUM(D5:D6)</f>
        <v>56</v>
      </c>
      <c r="E7" s="42">
        <f>SUM(E5:E6)</f>
        <v>56</v>
      </c>
      <c r="F7" s="42">
        <v>56</v>
      </c>
      <c r="G7" s="43">
        <v>100</v>
      </c>
      <c r="H7" s="45">
        <v>0</v>
      </c>
      <c r="I7" s="42">
        <f t="shared" ref="I7:O7" si="0">SUM(I5:I6)</f>
        <v>0</v>
      </c>
      <c r="J7" s="42">
        <f t="shared" si="0"/>
        <v>0</v>
      </c>
      <c r="K7" s="42">
        <f t="shared" si="0"/>
        <v>3</v>
      </c>
      <c r="L7" s="42">
        <f t="shared" si="0"/>
        <v>27</v>
      </c>
      <c r="M7" s="42">
        <f t="shared" si="0"/>
        <v>23</v>
      </c>
      <c r="N7" s="42">
        <f t="shared" si="0"/>
        <v>3</v>
      </c>
      <c r="O7" s="42">
        <f t="shared" si="0"/>
        <v>24</v>
      </c>
      <c r="P7" s="42">
        <f t="shared" ref="P7:X7" si="1">SUM(P5:P6)</f>
        <v>19</v>
      </c>
      <c r="Q7" s="42">
        <f t="shared" si="1"/>
        <v>41</v>
      </c>
      <c r="R7" s="42">
        <f t="shared" si="1"/>
        <v>21</v>
      </c>
      <c r="S7" s="42">
        <f t="shared" si="1"/>
        <v>43</v>
      </c>
      <c r="T7" s="42">
        <f t="shared" si="1"/>
        <v>41</v>
      </c>
      <c r="U7" s="42">
        <f t="shared" si="1"/>
        <v>58</v>
      </c>
      <c r="V7" s="42">
        <f t="shared" si="1"/>
        <v>33</v>
      </c>
      <c r="W7" s="42">
        <f t="shared" si="1"/>
        <v>0</v>
      </c>
      <c r="X7" s="42">
        <f t="shared" si="1"/>
        <v>280</v>
      </c>
      <c r="Y7" s="42">
        <f>SUM(O7*8+P7*7+Q7*6+R7*5+S7*4+T7*3+U7*2+V7*1+W7*0)</f>
        <v>1120</v>
      </c>
      <c r="Z7" s="43">
        <f>(Y7*100)/(X7*8)</f>
        <v>50</v>
      </c>
    </row>
    <row r="11" spans="1:26" s="72" customFormat="1" ht="21" x14ac:dyDescent="0.35">
      <c r="C11" s="72" t="s">
        <v>127</v>
      </c>
      <c r="U11" s="72" t="s">
        <v>71</v>
      </c>
    </row>
  </sheetData>
  <mergeCells count="20">
    <mergeCell ref="B5:B7"/>
    <mergeCell ref="I3:I4"/>
    <mergeCell ref="J3:J4"/>
    <mergeCell ref="K3:K4"/>
    <mergeCell ref="L3:L4"/>
    <mergeCell ref="C3:C4"/>
    <mergeCell ref="A1:Z1"/>
    <mergeCell ref="A2:Z2"/>
    <mergeCell ref="A3:A4"/>
    <mergeCell ref="B3:B4"/>
    <mergeCell ref="D3:D4"/>
    <mergeCell ref="E3:E4"/>
    <mergeCell ref="F3:F4"/>
    <mergeCell ref="G3:G4"/>
    <mergeCell ref="O3:W3"/>
    <mergeCell ref="X3:X4"/>
    <mergeCell ref="Y3:Y4"/>
    <mergeCell ref="Z3:Z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H21" sqref="H21"/>
    </sheetView>
  </sheetViews>
  <sheetFormatPr defaultRowHeight="15" x14ac:dyDescent="0.25"/>
  <cols>
    <col min="1" max="1" width="3.42578125" style="6" bestFit="1" customWidth="1"/>
    <col min="2" max="2" width="8.7109375" bestFit="1" customWidth="1"/>
    <col min="3" max="3" width="3.7109375" style="6" bestFit="1" customWidth="1"/>
    <col min="4" max="4" width="18.7109375" customWidth="1"/>
    <col min="5" max="5" width="8.28515625" customWidth="1"/>
    <col min="6" max="6" width="7.85546875" customWidth="1"/>
    <col min="7" max="7" width="6.7109375" bestFit="1" customWidth="1"/>
    <col min="8" max="8" width="7.7109375" bestFit="1" customWidth="1"/>
    <col min="9" max="9" width="7.7109375" customWidth="1"/>
    <col min="10" max="10" width="9.85546875" customWidth="1"/>
    <col min="11" max="11" width="10.28515625" customWidth="1"/>
    <col min="12" max="13" width="9.28515625" customWidth="1"/>
    <col min="15" max="15" width="7.5703125" customWidth="1"/>
    <col min="16" max="16" width="10.85546875" customWidth="1"/>
    <col min="17" max="17" width="8.85546875" customWidth="1"/>
    <col min="18" max="18" width="15.85546875" bestFit="1" customWidth="1"/>
  </cols>
  <sheetData>
    <row r="1" spans="1:20" ht="21" x14ac:dyDescent="0.35">
      <c r="C1" s="122" t="s">
        <v>67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0" ht="21" x14ac:dyDescent="0.35">
      <c r="C2" s="122" t="s">
        <v>93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0" ht="21" x14ac:dyDescent="0.35">
      <c r="C3" s="122" t="s">
        <v>185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0" ht="21" x14ac:dyDescent="0.35">
      <c r="C4" s="122" t="s">
        <v>94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20" ht="60" x14ac:dyDescent="0.25">
      <c r="A5" s="9" t="s">
        <v>92</v>
      </c>
      <c r="B5" s="7" t="s">
        <v>183</v>
      </c>
      <c r="C5" s="31" t="s">
        <v>14</v>
      </c>
      <c r="D5" s="32" t="s">
        <v>15</v>
      </c>
      <c r="E5" s="33" t="s">
        <v>28</v>
      </c>
      <c r="F5" s="33" t="s">
        <v>29</v>
      </c>
      <c r="G5" s="33" t="s">
        <v>16</v>
      </c>
      <c r="H5" s="33" t="s">
        <v>17</v>
      </c>
      <c r="I5" s="74" t="s">
        <v>124</v>
      </c>
      <c r="J5" s="74" t="s">
        <v>90</v>
      </c>
      <c r="K5" s="33" t="s">
        <v>123</v>
      </c>
      <c r="L5" s="33" t="s">
        <v>32</v>
      </c>
      <c r="M5" s="33" t="s">
        <v>30</v>
      </c>
      <c r="N5" s="33" t="s">
        <v>31</v>
      </c>
      <c r="O5" s="33" t="s">
        <v>91</v>
      </c>
      <c r="P5" s="33" t="s">
        <v>87</v>
      </c>
      <c r="Q5" s="33" t="s">
        <v>86</v>
      </c>
      <c r="R5" s="34" t="s">
        <v>33</v>
      </c>
      <c r="S5" s="50" t="s">
        <v>117</v>
      </c>
      <c r="T5" s="8" t="s">
        <v>118</v>
      </c>
    </row>
    <row r="6" spans="1:20" x14ac:dyDescent="0.25">
      <c r="A6" s="30">
        <v>3</v>
      </c>
      <c r="B6" s="3">
        <v>22614750</v>
      </c>
      <c r="C6" s="4" t="s">
        <v>0</v>
      </c>
      <c r="D6" s="3" t="s">
        <v>169</v>
      </c>
      <c r="E6" s="4">
        <v>96</v>
      </c>
      <c r="F6" s="4" t="s">
        <v>1</v>
      </c>
      <c r="G6" s="4">
        <v>97</v>
      </c>
      <c r="H6" s="4" t="s">
        <v>1</v>
      </c>
      <c r="I6" s="4">
        <v>96</v>
      </c>
      <c r="J6" s="4" t="s">
        <v>1</v>
      </c>
      <c r="K6" s="4">
        <v>85</v>
      </c>
      <c r="L6" s="4" t="s">
        <v>3</v>
      </c>
      <c r="M6" s="4">
        <v>84</v>
      </c>
      <c r="N6" s="4" t="s">
        <v>4</v>
      </c>
      <c r="O6" s="2" t="s">
        <v>1</v>
      </c>
      <c r="P6" s="2" t="s">
        <v>1</v>
      </c>
      <c r="Q6" s="2" t="s">
        <v>1</v>
      </c>
      <c r="R6" s="2" t="s">
        <v>2</v>
      </c>
      <c r="S6" s="75">
        <f t="shared" ref="S6:S21" si="0">SUM(E6+G6+I6+K6+M6)</f>
        <v>458</v>
      </c>
      <c r="T6" s="14">
        <f t="shared" ref="T6:T21" si="1">S6/5</f>
        <v>91.6</v>
      </c>
    </row>
    <row r="7" spans="1:20" x14ac:dyDescent="0.25">
      <c r="A7" s="30">
        <v>10</v>
      </c>
      <c r="B7" s="3">
        <v>22614757</v>
      </c>
      <c r="C7" s="4" t="s">
        <v>0</v>
      </c>
      <c r="D7" s="3" t="s">
        <v>176</v>
      </c>
      <c r="E7" s="4">
        <v>87</v>
      </c>
      <c r="F7" s="4" t="s">
        <v>4</v>
      </c>
      <c r="G7" s="4">
        <v>86</v>
      </c>
      <c r="H7" s="4" t="s">
        <v>4</v>
      </c>
      <c r="I7" s="4">
        <v>93</v>
      </c>
      <c r="J7" s="4" t="s">
        <v>3</v>
      </c>
      <c r="K7" s="4">
        <v>70</v>
      </c>
      <c r="L7" s="4" t="s">
        <v>7</v>
      </c>
      <c r="M7" s="4">
        <v>62</v>
      </c>
      <c r="N7" s="4" t="s">
        <v>5</v>
      </c>
      <c r="O7" s="2" t="s">
        <v>1</v>
      </c>
      <c r="P7" s="2" t="s">
        <v>1</v>
      </c>
      <c r="Q7" s="2" t="s">
        <v>1</v>
      </c>
      <c r="R7" s="2" t="s">
        <v>2</v>
      </c>
      <c r="S7" s="75">
        <f t="shared" si="0"/>
        <v>398</v>
      </c>
      <c r="T7" s="14">
        <f t="shared" si="1"/>
        <v>79.599999999999994</v>
      </c>
    </row>
    <row r="8" spans="1:20" x14ac:dyDescent="0.25">
      <c r="A8" s="30">
        <v>2</v>
      </c>
      <c r="B8" s="3">
        <v>22614749</v>
      </c>
      <c r="C8" s="4" t="s">
        <v>0</v>
      </c>
      <c r="D8" s="3" t="s">
        <v>168</v>
      </c>
      <c r="E8" s="4">
        <v>75</v>
      </c>
      <c r="F8" s="4" t="s">
        <v>5</v>
      </c>
      <c r="G8" s="4">
        <v>92</v>
      </c>
      <c r="H8" s="4" t="s">
        <v>3</v>
      </c>
      <c r="I8" s="4">
        <v>80</v>
      </c>
      <c r="J8" s="4" t="s">
        <v>7</v>
      </c>
      <c r="K8" s="4">
        <v>63</v>
      </c>
      <c r="L8" s="4" t="s">
        <v>6</v>
      </c>
      <c r="M8" s="4">
        <v>81</v>
      </c>
      <c r="N8" s="4" t="s">
        <v>4</v>
      </c>
      <c r="O8" s="2" t="s">
        <v>1</v>
      </c>
      <c r="P8" s="2" t="s">
        <v>1</v>
      </c>
      <c r="Q8" s="2" t="s">
        <v>1</v>
      </c>
      <c r="R8" s="2" t="s">
        <v>2</v>
      </c>
      <c r="S8" s="75">
        <f t="shared" si="0"/>
        <v>391</v>
      </c>
      <c r="T8" s="14">
        <f t="shared" si="1"/>
        <v>78.2</v>
      </c>
    </row>
    <row r="9" spans="1:20" x14ac:dyDescent="0.25">
      <c r="A9" s="30">
        <v>12</v>
      </c>
      <c r="B9" s="3">
        <v>22614759</v>
      </c>
      <c r="C9" s="4" t="s">
        <v>0</v>
      </c>
      <c r="D9" s="3" t="s">
        <v>178</v>
      </c>
      <c r="E9" s="4">
        <v>63</v>
      </c>
      <c r="F9" s="4" t="s">
        <v>9</v>
      </c>
      <c r="G9" s="4">
        <v>91</v>
      </c>
      <c r="H9" s="4" t="s">
        <v>3</v>
      </c>
      <c r="I9" s="4">
        <v>80</v>
      </c>
      <c r="J9" s="4" t="s">
        <v>7</v>
      </c>
      <c r="K9" s="4">
        <v>71</v>
      </c>
      <c r="L9" s="4" t="s">
        <v>7</v>
      </c>
      <c r="M9" s="4">
        <v>62</v>
      </c>
      <c r="N9" s="4" t="s">
        <v>5</v>
      </c>
      <c r="O9" s="2" t="s">
        <v>1</v>
      </c>
      <c r="P9" s="2" t="s">
        <v>1</v>
      </c>
      <c r="Q9" s="2" t="s">
        <v>1</v>
      </c>
      <c r="R9" s="2" t="s">
        <v>2</v>
      </c>
      <c r="S9" s="75">
        <f t="shared" si="0"/>
        <v>367</v>
      </c>
      <c r="T9" s="14">
        <f t="shared" si="1"/>
        <v>73.400000000000006</v>
      </c>
    </row>
    <row r="10" spans="1:20" x14ac:dyDescent="0.25">
      <c r="A10" s="30">
        <v>7</v>
      </c>
      <c r="B10" s="3">
        <v>22614754</v>
      </c>
      <c r="C10" s="4" t="s">
        <v>0</v>
      </c>
      <c r="D10" s="3" t="s">
        <v>173</v>
      </c>
      <c r="E10" s="4">
        <v>65</v>
      </c>
      <c r="F10" s="4" t="s">
        <v>9</v>
      </c>
      <c r="G10" s="4">
        <v>93</v>
      </c>
      <c r="H10" s="4" t="s">
        <v>1</v>
      </c>
      <c r="I10" s="4">
        <v>80</v>
      </c>
      <c r="J10" s="4" t="s">
        <v>7</v>
      </c>
      <c r="K10" s="4">
        <v>65</v>
      </c>
      <c r="L10" s="4" t="s">
        <v>6</v>
      </c>
      <c r="M10" s="4">
        <v>59</v>
      </c>
      <c r="N10" s="4" t="s">
        <v>9</v>
      </c>
      <c r="O10" s="2" t="s">
        <v>1</v>
      </c>
      <c r="P10" s="2" t="s">
        <v>1</v>
      </c>
      <c r="Q10" s="2" t="s">
        <v>1</v>
      </c>
      <c r="R10" s="2" t="s">
        <v>2</v>
      </c>
      <c r="S10" s="75">
        <f t="shared" si="0"/>
        <v>362</v>
      </c>
      <c r="T10" s="14">
        <f t="shared" si="1"/>
        <v>72.400000000000006</v>
      </c>
    </row>
    <row r="11" spans="1:20" x14ac:dyDescent="0.25">
      <c r="A11" s="30">
        <v>4</v>
      </c>
      <c r="B11" s="3">
        <v>22614751</v>
      </c>
      <c r="C11" s="4" t="s">
        <v>0</v>
      </c>
      <c r="D11" s="3" t="s">
        <v>170</v>
      </c>
      <c r="E11" s="4">
        <v>63</v>
      </c>
      <c r="F11" s="4" t="s">
        <v>9</v>
      </c>
      <c r="G11" s="4">
        <v>88</v>
      </c>
      <c r="H11" s="4" t="s">
        <v>3</v>
      </c>
      <c r="I11" s="4">
        <v>80</v>
      </c>
      <c r="J11" s="4" t="s">
        <v>7</v>
      </c>
      <c r="K11" s="4">
        <v>71</v>
      </c>
      <c r="L11" s="4" t="s">
        <v>7</v>
      </c>
      <c r="M11" s="4">
        <v>59</v>
      </c>
      <c r="N11" s="4" t="s">
        <v>9</v>
      </c>
      <c r="O11" s="2" t="s">
        <v>1</v>
      </c>
      <c r="P11" s="2" t="s">
        <v>1</v>
      </c>
      <c r="Q11" s="2" t="s">
        <v>1</v>
      </c>
      <c r="R11" s="2" t="s">
        <v>2</v>
      </c>
      <c r="S11" s="75">
        <f t="shared" si="0"/>
        <v>361</v>
      </c>
      <c r="T11" s="14">
        <f t="shared" si="1"/>
        <v>72.2</v>
      </c>
    </row>
    <row r="12" spans="1:20" x14ac:dyDescent="0.25">
      <c r="A12" s="30">
        <v>8</v>
      </c>
      <c r="B12" s="3">
        <v>22614755</v>
      </c>
      <c r="C12" s="4" t="s">
        <v>0</v>
      </c>
      <c r="D12" s="3" t="s">
        <v>174</v>
      </c>
      <c r="E12" s="4">
        <v>67</v>
      </c>
      <c r="F12" s="4" t="s">
        <v>9</v>
      </c>
      <c r="G12" s="4">
        <v>95</v>
      </c>
      <c r="H12" s="4" t="s">
        <v>1</v>
      </c>
      <c r="I12" s="4">
        <v>74</v>
      </c>
      <c r="J12" s="4" t="s">
        <v>6</v>
      </c>
      <c r="K12" s="4">
        <v>60</v>
      </c>
      <c r="L12" s="4" t="s">
        <v>5</v>
      </c>
      <c r="M12" s="4">
        <v>60</v>
      </c>
      <c r="N12" s="4" t="s">
        <v>5</v>
      </c>
      <c r="O12" s="2" t="s">
        <v>1</v>
      </c>
      <c r="P12" s="2" t="s">
        <v>1</v>
      </c>
      <c r="Q12" s="2" t="s">
        <v>1</v>
      </c>
      <c r="R12" s="2" t="s">
        <v>2</v>
      </c>
      <c r="S12" s="75">
        <f t="shared" si="0"/>
        <v>356</v>
      </c>
      <c r="T12" s="14">
        <f t="shared" si="1"/>
        <v>71.2</v>
      </c>
    </row>
    <row r="13" spans="1:20" x14ac:dyDescent="0.25">
      <c r="A13" s="30">
        <v>13</v>
      </c>
      <c r="B13" s="3">
        <v>22614760</v>
      </c>
      <c r="C13" s="4" t="s">
        <v>0</v>
      </c>
      <c r="D13" s="3" t="s">
        <v>179</v>
      </c>
      <c r="E13" s="4">
        <v>75</v>
      </c>
      <c r="F13" s="4" t="s">
        <v>5</v>
      </c>
      <c r="G13" s="4">
        <v>81</v>
      </c>
      <c r="H13" s="4" t="s">
        <v>7</v>
      </c>
      <c r="I13" s="4">
        <v>80</v>
      </c>
      <c r="J13" s="4" t="s">
        <v>7</v>
      </c>
      <c r="K13" s="4">
        <v>62</v>
      </c>
      <c r="L13" s="4" t="s">
        <v>6</v>
      </c>
      <c r="M13" s="4">
        <v>55</v>
      </c>
      <c r="N13" s="4" t="s">
        <v>9</v>
      </c>
      <c r="O13" s="2" t="s">
        <v>1</v>
      </c>
      <c r="P13" s="2" t="s">
        <v>1</v>
      </c>
      <c r="Q13" s="2" t="s">
        <v>1</v>
      </c>
      <c r="R13" s="2" t="s">
        <v>2</v>
      </c>
      <c r="S13" s="75">
        <f t="shared" si="0"/>
        <v>353</v>
      </c>
      <c r="T13" s="64">
        <f t="shared" si="1"/>
        <v>70.599999999999994</v>
      </c>
    </row>
    <row r="14" spans="1:20" x14ac:dyDescent="0.25">
      <c r="A14" s="30">
        <v>1</v>
      </c>
      <c r="B14" s="3">
        <v>22614748</v>
      </c>
      <c r="C14" s="4" t="s">
        <v>0</v>
      </c>
      <c r="D14" s="3" t="s">
        <v>167</v>
      </c>
      <c r="E14" s="4">
        <v>70</v>
      </c>
      <c r="F14" s="4" t="s">
        <v>9</v>
      </c>
      <c r="G14" s="4">
        <v>90</v>
      </c>
      <c r="H14" s="4" t="s">
        <v>3</v>
      </c>
      <c r="I14" s="4">
        <v>80</v>
      </c>
      <c r="J14" s="4" t="s">
        <v>7</v>
      </c>
      <c r="K14" s="4">
        <v>51</v>
      </c>
      <c r="L14" s="4" t="s">
        <v>9</v>
      </c>
      <c r="M14" s="4">
        <v>58</v>
      </c>
      <c r="N14" s="4" t="s">
        <v>9</v>
      </c>
      <c r="O14" s="2" t="s">
        <v>1</v>
      </c>
      <c r="P14" s="2" t="s">
        <v>1</v>
      </c>
      <c r="Q14" s="2" t="s">
        <v>1</v>
      </c>
      <c r="R14" s="2" t="s">
        <v>2</v>
      </c>
      <c r="S14" s="75">
        <f t="shared" si="0"/>
        <v>349</v>
      </c>
      <c r="T14" s="14">
        <f t="shared" si="1"/>
        <v>69.8</v>
      </c>
    </row>
    <row r="15" spans="1:20" x14ac:dyDescent="0.25">
      <c r="A15" s="30">
        <v>16</v>
      </c>
      <c r="B15" s="3">
        <v>22614763</v>
      </c>
      <c r="C15" s="4" t="s">
        <v>11</v>
      </c>
      <c r="D15" s="3" t="s">
        <v>182</v>
      </c>
      <c r="E15" s="4">
        <v>65</v>
      </c>
      <c r="F15" s="4" t="s">
        <v>9</v>
      </c>
      <c r="G15" s="4">
        <v>80</v>
      </c>
      <c r="H15" s="4" t="s">
        <v>7</v>
      </c>
      <c r="I15" s="4">
        <v>68</v>
      </c>
      <c r="J15" s="4" t="s">
        <v>9</v>
      </c>
      <c r="K15" s="4">
        <v>51</v>
      </c>
      <c r="L15" s="4" t="s">
        <v>9</v>
      </c>
      <c r="M15" s="4">
        <v>56</v>
      </c>
      <c r="N15" s="4" t="s">
        <v>9</v>
      </c>
      <c r="O15" s="2" t="s">
        <v>1</v>
      </c>
      <c r="P15" s="2" t="s">
        <v>1</v>
      </c>
      <c r="Q15" s="2" t="s">
        <v>1</v>
      </c>
      <c r="R15" s="2" t="s">
        <v>2</v>
      </c>
      <c r="S15" s="75">
        <f t="shared" si="0"/>
        <v>320</v>
      </c>
      <c r="T15" s="14">
        <f t="shared" si="1"/>
        <v>64</v>
      </c>
    </row>
    <row r="16" spans="1:20" x14ac:dyDescent="0.25">
      <c r="A16" s="30">
        <v>6</v>
      </c>
      <c r="B16" s="3">
        <v>22614753</v>
      </c>
      <c r="C16" s="4" t="s">
        <v>0</v>
      </c>
      <c r="D16" s="3" t="s">
        <v>172</v>
      </c>
      <c r="E16" s="4">
        <v>52</v>
      </c>
      <c r="F16" s="4" t="s">
        <v>10</v>
      </c>
      <c r="G16" s="4">
        <v>85</v>
      </c>
      <c r="H16" s="4" t="s">
        <v>4</v>
      </c>
      <c r="I16" s="4">
        <v>65</v>
      </c>
      <c r="J16" s="4" t="s">
        <v>9</v>
      </c>
      <c r="K16" s="4">
        <v>59</v>
      </c>
      <c r="L16" s="4" t="s">
        <v>5</v>
      </c>
      <c r="M16" s="4">
        <v>53</v>
      </c>
      <c r="N16" s="4" t="s">
        <v>9</v>
      </c>
      <c r="O16" s="2" t="s">
        <v>1</v>
      </c>
      <c r="P16" s="2" t="s">
        <v>1</v>
      </c>
      <c r="Q16" s="2" t="s">
        <v>1</v>
      </c>
      <c r="R16" s="2" t="s">
        <v>2</v>
      </c>
      <c r="S16" s="75">
        <f t="shared" si="0"/>
        <v>314</v>
      </c>
      <c r="T16" s="14">
        <f t="shared" si="1"/>
        <v>62.8</v>
      </c>
    </row>
    <row r="17" spans="1:20" x14ac:dyDescent="0.25">
      <c r="A17" s="30">
        <v>5</v>
      </c>
      <c r="B17" s="3">
        <v>22614752</v>
      </c>
      <c r="C17" s="4" t="s">
        <v>0</v>
      </c>
      <c r="D17" s="3" t="s">
        <v>171</v>
      </c>
      <c r="E17" s="4">
        <v>53</v>
      </c>
      <c r="F17" s="4" t="s">
        <v>10</v>
      </c>
      <c r="G17" s="4">
        <v>81</v>
      </c>
      <c r="H17" s="4" t="s">
        <v>7</v>
      </c>
      <c r="I17" s="4">
        <v>66</v>
      </c>
      <c r="J17" s="4" t="s">
        <v>9</v>
      </c>
      <c r="K17" s="4">
        <v>56</v>
      </c>
      <c r="L17" s="4" t="s">
        <v>5</v>
      </c>
      <c r="M17" s="4">
        <v>53</v>
      </c>
      <c r="N17" s="4" t="s">
        <v>9</v>
      </c>
      <c r="O17" s="2" t="s">
        <v>1</v>
      </c>
      <c r="P17" s="2" t="s">
        <v>1</v>
      </c>
      <c r="Q17" s="2" t="s">
        <v>1</v>
      </c>
      <c r="R17" s="2" t="s">
        <v>2</v>
      </c>
      <c r="S17" s="75">
        <f t="shared" si="0"/>
        <v>309</v>
      </c>
      <c r="T17" s="14">
        <f t="shared" si="1"/>
        <v>61.8</v>
      </c>
    </row>
    <row r="18" spans="1:20" x14ac:dyDescent="0.25">
      <c r="A18" s="30">
        <v>15</v>
      </c>
      <c r="B18" s="3">
        <v>22614762</v>
      </c>
      <c r="C18" s="4" t="s">
        <v>11</v>
      </c>
      <c r="D18" s="3" t="s">
        <v>181</v>
      </c>
      <c r="E18" s="4">
        <v>64</v>
      </c>
      <c r="F18" s="4" t="s">
        <v>9</v>
      </c>
      <c r="G18" s="4">
        <v>74</v>
      </c>
      <c r="H18" s="4" t="s">
        <v>6</v>
      </c>
      <c r="I18" s="4">
        <v>65</v>
      </c>
      <c r="J18" s="4" t="s">
        <v>9</v>
      </c>
      <c r="K18" s="4">
        <v>50</v>
      </c>
      <c r="L18" s="4" t="s">
        <v>9</v>
      </c>
      <c r="M18" s="4">
        <v>53</v>
      </c>
      <c r="N18" s="4" t="s">
        <v>9</v>
      </c>
      <c r="O18" s="2" t="s">
        <v>1</v>
      </c>
      <c r="P18" s="2" t="s">
        <v>1</v>
      </c>
      <c r="Q18" s="2" t="s">
        <v>1</v>
      </c>
      <c r="R18" s="2" t="s">
        <v>2</v>
      </c>
      <c r="S18" s="75">
        <f t="shared" si="0"/>
        <v>306</v>
      </c>
      <c r="T18" s="14">
        <f t="shared" si="1"/>
        <v>61.2</v>
      </c>
    </row>
    <row r="19" spans="1:20" x14ac:dyDescent="0.25">
      <c r="A19" s="30">
        <v>14</v>
      </c>
      <c r="B19" s="3">
        <v>22614761</v>
      </c>
      <c r="C19" s="4" t="s">
        <v>11</v>
      </c>
      <c r="D19" s="3" t="s">
        <v>180</v>
      </c>
      <c r="E19" s="4">
        <v>55</v>
      </c>
      <c r="F19" s="4" t="s">
        <v>10</v>
      </c>
      <c r="G19" s="4">
        <v>82</v>
      </c>
      <c r="H19" s="4" t="s">
        <v>4</v>
      </c>
      <c r="I19" s="4">
        <v>65</v>
      </c>
      <c r="J19" s="4" t="s">
        <v>9</v>
      </c>
      <c r="K19" s="4">
        <v>47</v>
      </c>
      <c r="L19" s="4" t="s">
        <v>10</v>
      </c>
      <c r="M19" s="4">
        <v>53</v>
      </c>
      <c r="N19" s="4" t="s">
        <v>9</v>
      </c>
      <c r="O19" s="2" t="s">
        <v>1</v>
      </c>
      <c r="P19" s="2" t="s">
        <v>1</v>
      </c>
      <c r="Q19" s="2" t="s">
        <v>1</v>
      </c>
      <c r="R19" s="2" t="s">
        <v>2</v>
      </c>
      <c r="S19" s="75">
        <f t="shared" si="0"/>
        <v>302</v>
      </c>
      <c r="T19" s="14">
        <f t="shared" si="1"/>
        <v>60.4</v>
      </c>
    </row>
    <row r="20" spans="1:20" x14ac:dyDescent="0.25">
      <c r="A20" s="30">
        <v>11</v>
      </c>
      <c r="B20" s="3">
        <v>22614758</v>
      </c>
      <c r="C20" s="4" t="s">
        <v>0</v>
      </c>
      <c r="D20" s="3" t="s">
        <v>177</v>
      </c>
      <c r="E20" s="4">
        <v>54</v>
      </c>
      <c r="F20" s="4" t="s">
        <v>10</v>
      </c>
      <c r="G20" s="4">
        <v>82</v>
      </c>
      <c r="H20" s="4" t="s">
        <v>4</v>
      </c>
      <c r="I20" s="4">
        <v>58</v>
      </c>
      <c r="J20" s="4" t="s">
        <v>10</v>
      </c>
      <c r="K20" s="4">
        <v>47</v>
      </c>
      <c r="L20" s="4" t="s">
        <v>10</v>
      </c>
      <c r="M20" s="4">
        <v>51</v>
      </c>
      <c r="N20" s="4" t="s">
        <v>10</v>
      </c>
      <c r="O20" s="2" t="s">
        <v>1</v>
      </c>
      <c r="P20" s="2" t="s">
        <v>1</v>
      </c>
      <c r="Q20" s="2" t="s">
        <v>1</v>
      </c>
      <c r="R20" s="2" t="s">
        <v>2</v>
      </c>
      <c r="S20" s="75">
        <f t="shared" si="0"/>
        <v>292</v>
      </c>
      <c r="T20" s="14">
        <f t="shared" si="1"/>
        <v>58.4</v>
      </c>
    </row>
    <row r="21" spans="1:20" x14ac:dyDescent="0.25">
      <c r="A21" s="30">
        <v>9</v>
      </c>
      <c r="B21" s="3">
        <v>22614756</v>
      </c>
      <c r="C21" s="4" t="s">
        <v>0</v>
      </c>
      <c r="D21" s="3" t="s">
        <v>175</v>
      </c>
      <c r="E21" s="4">
        <v>54</v>
      </c>
      <c r="F21" s="4" t="s">
        <v>10</v>
      </c>
      <c r="G21" s="4">
        <v>75</v>
      </c>
      <c r="H21" s="4" t="s">
        <v>6</v>
      </c>
      <c r="I21" s="4">
        <v>58</v>
      </c>
      <c r="J21" s="4" t="s">
        <v>10</v>
      </c>
      <c r="K21" s="4">
        <v>47</v>
      </c>
      <c r="L21" s="4" t="s">
        <v>10</v>
      </c>
      <c r="M21" s="4">
        <v>52</v>
      </c>
      <c r="N21" s="4" t="s">
        <v>10</v>
      </c>
      <c r="O21" s="2" t="s">
        <v>1</v>
      </c>
      <c r="P21" s="2" t="s">
        <v>1</v>
      </c>
      <c r="Q21" s="2" t="s">
        <v>1</v>
      </c>
      <c r="R21" s="2" t="s">
        <v>2</v>
      </c>
      <c r="S21" s="75">
        <f t="shared" si="0"/>
        <v>286</v>
      </c>
      <c r="T21" s="14">
        <f t="shared" si="1"/>
        <v>57.2</v>
      </c>
    </row>
    <row r="22" spans="1:20" x14ac:dyDescent="0.25">
      <c r="D22" s="1"/>
      <c r="F22" s="1"/>
      <c r="H22" s="1"/>
      <c r="J22" s="1"/>
      <c r="L22" s="1"/>
    </row>
    <row r="23" spans="1:20" x14ac:dyDescent="0.25">
      <c r="D23" s="1"/>
      <c r="F23" s="1"/>
      <c r="H23" s="1"/>
      <c r="J23" s="1"/>
      <c r="L23" s="1"/>
    </row>
    <row r="24" spans="1:20" x14ac:dyDescent="0.25">
      <c r="D24" s="1"/>
      <c r="F24" s="1"/>
      <c r="H24" s="1"/>
      <c r="J24" s="1"/>
      <c r="L24" s="1"/>
    </row>
    <row r="25" spans="1:20" x14ac:dyDescent="0.25">
      <c r="D25" s="1"/>
      <c r="F25" s="1"/>
      <c r="H25" s="1"/>
      <c r="J25" s="1"/>
      <c r="L25" s="1"/>
    </row>
    <row r="26" spans="1:20" s="72" customFormat="1" ht="21" x14ac:dyDescent="0.35">
      <c r="C26" s="72" t="s">
        <v>127</v>
      </c>
      <c r="R26" s="72" t="s">
        <v>71</v>
      </c>
    </row>
    <row r="27" spans="1:20" x14ac:dyDescent="0.25">
      <c r="D27" s="1"/>
      <c r="F27" s="1"/>
      <c r="H27" s="1"/>
      <c r="J27" s="1"/>
      <c r="L27" s="1"/>
    </row>
    <row r="28" spans="1:20" x14ac:dyDescent="0.25">
      <c r="D28" s="1"/>
      <c r="F28" s="1"/>
      <c r="H28" s="1"/>
      <c r="J28" s="1"/>
      <c r="L28" s="1"/>
    </row>
    <row r="29" spans="1:20" x14ac:dyDescent="0.25">
      <c r="D29" s="1"/>
      <c r="F29" s="1"/>
      <c r="H29" s="1"/>
      <c r="J29" s="1"/>
      <c r="L29" s="1"/>
    </row>
    <row r="30" spans="1:20" ht="17.25" x14ac:dyDescent="0.3">
      <c r="D30" s="1"/>
      <c r="F30" s="36"/>
      <c r="G30" s="37"/>
      <c r="H30" s="36"/>
      <c r="I30" s="37"/>
      <c r="J30" s="36"/>
      <c r="K30" s="37"/>
      <c r="L30" s="36"/>
    </row>
    <row r="31" spans="1:20" x14ac:dyDescent="0.25">
      <c r="F31" s="1"/>
      <c r="H31" s="1"/>
      <c r="J31" s="1"/>
      <c r="L31" s="1"/>
    </row>
    <row r="32" spans="1:20" x14ac:dyDescent="0.25">
      <c r="F32" s="1"/>
      <c r="H32" s="1"/>
      <c r="J32" s="1"/>
      <c r="L32" s="1"/>
    </row>
    <row r="33" spans="6:12" x14ac:dyDescent="0.25">
      <c r="F33" s="35"/>
      <c r="H33" s="35"/>
      <c r="J33" s="35"/>
      <c r="L33" s="35"/>
    </row>
  </sheetData>
  <mergeCells count="4">
    <mergeCell ref="C1:R1"/>
    <mergeCell ref="C2:R2"/>
    <mergeCell ref="C3:R3"/>
    <mergeCell ref="C4:R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39" workbookViewId="0">
      <selection sqref="A1:G4"/>
    </sheetView>
  </sheetViews>
  <sheetFormatPr defaultRowHeight="15" x14ac:dyDescent="0.25"/>
  <cols>
    <col min="1" max="2" width="11.28515625" bestFit="1" customWidth="1"/>
    <col min="3" max="3" width="3.7109375" bestFit="1" customWidth="1"/>
    <col min="4" max="4" width="22.7109375" bestFit="1" customWidth="1"/>
    <col min="5" max="5" width="12.5703125" bestFit="1" customWidth="1"/>
    <col min="6" max="6" width="16" bestFit="1" customWidth="1"/>
  </cols>
  <sheetData>
    <row r="1" spans="1:7" ht="18.75" x14ac:dyDescent="0.3">
      <c r="A1" s="110" t="s">
        <v>67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93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184</v>
      </c>
      <c r="B3" s="110"/>
      <c r="C3" s="110"/>
      <c r="D3" s="110"/>
      <c r="E3" s="110"/>
      <c r="F3" s="110"/>
      <c r="G3" s="110"/>
    </row>
    <row r="4" spans="1:7" x14ac:dyDescent="0.25">
      <c r="A4" s="98" t="s">
        <v>72</v>
      </c>
      <c r="B4" s="98" t="s">
        <v>120</v>
      </c>
      <c r="C4" s="98" t="s">
        <v>14</v>
      </c>
      <c r="D4" s="98" t="s">
        <v>121</v>
      </c>
      <c r="E4" s="98" t="s">
        <v>117</v>
      </c>
      <c r="F4" s="98" t="s">
        <v>119</v>
      </c>
      <c r="G4" s="98" t="s">
        <v>118</v>
      </c>
    </row>
    <row r="5" spans="1:7" ht="15.75" x14ac:dyDescent="0.25">
      <c r="A5" s="78" t="s">
        <v>74</v>
      </c>
      <c r="B5" s="78">
        <v>22614725</v>
      </c>
      <c r="C5" s="80" t="s">
        <v>11</v>
      </c>
      <c r="D5" s="79" t="s">
        <v>144</v>
      </c>
      <c r="E5" s="80">
        <v>500</v>
      </c>
      <c r="F5" s="78">
        <v>478</v>
      </c>
      <c r="G5" s="78">
        <v>95.6</v>
      </c>
    </row>
    <row r="6" spans="1:7" ht="15.75" x14ac:dyDescent="0.25">
      <c r="A6" s="78" t="s">
        <v>74</v>
      </c>
      <c r="B6" s="78">
        <v>22614744</v>
      </c>
      <c r="C6" s="82" t="s">
        <v>11</v>
      </c>
      <c r="D6" s="81" t="s">
        <v>161</v>
      </c>
      <c r="E6" s="80">
        <v>500</v>
      </c>
      <c r="F6" s="78">
        <v>458</v>
      </c>
      <c r="G6" s="78">
        <v>91.6</v>
      </c>
    </row>
    <row r="7" spans="1:7" ht="15.75" x14ac:dyDescent="0.25">
      <c r="A7" s="87" t="s">
        <v>108</v>
      </c>
      <c r="B7" s="76">
        <v>22614750</v>
      </c>
      <c r="C7" s="77" t="s">
        <v>0</v>
      </c>
      <c r="D7" s="89" t="s">
        <v>169</v>
      </c>
      <c r="E7" s="88">
        <v>500</v>
      </c>
      <c r="F7" s="87">
        <v>458</v>
      </c>
      <c r="G7" s="87">
        <v>91.6</v>
      </c>
    </row>
    <row r="8" spans="1:7" ht="15.75" x14ac:dyDescent="0.25">
      <c r="A8" s="78" t="s">
        <v>74</v>
      </c>
      <c r="B8" s="78">
        <v>22614710</v>
      </c>
      <c r="C8" s="84" t="s">
        <v>0</v>
      </c>
      <c r="D8" s="83" t="s">
        <v>129</v>
      </c>
      <c r="E8" s="80">
        <v>500</v>
      </c>
      <c r="F8" s="78">
        <v>445</v>
      </c>
      <c r="G8" s="78">
        <v>89</v>
      </c>
    </row>
    <row r="9" spans="1:7" ht="15.75" x14ac:dyDescent="0.25">
      <c r="A9" s="78" t="s">
        <v>74</v>
      </c>
      <c r="B9" s="78">
        <v>22614731</v>
      </c>
      <c r="C9" s="82" t="s">
        <v>11</v>
      </c>
      <c r="D9" s="81" t="s">
        <v>150</v>
      </c>
      <c r="E9" s="80">
        <v>500</v>
      </c>
      <c r="F9" s="78">
        <v>442</v>
      </c>
      <c r="G9" s="78">
        <v>88.4</v>
      </c>
    </row>
    <row r="10" spans="1:7" ht="15.75" x14ac:dyDescent="0.25">
      <c r="A10" s="78" t="s">
        <v>74</v>
      </c>
      <c r="B10" s="78">
        <v>22614724</v>
      </c>
      <c r="C10" s="84" t="s">
        <v>11</v>
      </c>
      <c r="D10" s="83" t="s">
        <v>143</v>
      </c>
      <c r="E10" s="80">
        <v>500</v>
      </c>
      <c r="F10" s="78">
        <v>432</v>
      </c>
      <c r="G10" s="78">
        <v>86.4</v>
      </c>
    </row>
    <row r="11" spans="1:7" ht="15.75" x14ac:dyDescent="0.25">
      <c r="A11" s="78" t="s">
        <v>74</v>
      </c>
      <c r="B11" s="78">
        <v>22614728</v>
      </c>
      <c r="C11" s="80" t="s">
        <v>11</v>
      </c>
      <c r="D11" s="79" t="s">
        <v>147</v>
      </c>
      <c r="E11" s="80">
        <v>500</v>
      </c>
      <c r="F11" s="78">
        <v>425</v>
      </c>
      <c r="G11" s="78">
        <v>85</v>
      </c>
    </row>
    <row r="12" spans="1:7" ht="15.75" x14ac:dyDescent="0.25">
      <c r="A12" s="78" t="s">
        <v>74</v>
      </c>
      <c r="B12" s="78">
        <v>22614746</v>
      </c>
      <c r="C12" s="82" t="s">
        <v>11</v>
      </c>
      <c r="D12" s="81" t="s">
        <v>163</v>
      </c>
      <c r="E12" s="80">
        <v>500</v>
      </c>
      <c r="F12" s="78">
        <v>422</v>
      </c>
      <c r="G12" s="78">
        <v>84.4</v>
      </c>
    </row>
    <row r="13" spans="1:7" ht="15.75" x14ac:dyDescent="0.25">
      <c r="A13" s="78" t="s">
        <v>74</v>
      </c>
      <c r="B13" s="78">
        <v>22614730</v>
      </c>
      <c r="C13" s="86" t="s">
        <v>11</v>
      </c>
      <c r="D13" s="85" t="s">
        <v>149</v>
      </c>
      <c r="E13" s="80">
        <v>500</v>
      </c>
      <c r="F13" s="78">
        <v>412</v>
      </c>
      <c r="G13" s="78">
        <v>82.4</v>
      </c>
    </row>
    <row r="14" spans="1:7" ht="15.75" x14ac:dyDescent="0.25">
      <c r="A14" s="78" t="s">
        <v>74</v>
      </c>
      <c r="B14" s="78">
        <v>22614719</v>
      </c>
      <c r="C14" s="84" t="s">
        <v>11</v>
      </c>
      <c r="D14" s="83" t="s">
        <v>138</v>
      </c>
      <c r="E14" s="80">
        <v>500</v>
      </c>
      <c r="F14" s="78">
        <v>410</v>
      </c>
      <c r="G14" s="78">
        <v>82</v>
      </c>
    </row>
    <row r="18" spans="1:6" x14ac:dyDescent="0.25">
      <c r="A18" t="s">
        <v>127</v>
      </c>
      <c r="F18" t="s">
        <v>71</v>
      </c>
    </row>
  </sheetData>
  <sortState ref="A5:G14">
    <sortCondition descending="1" ref="G5:G14"/>
  </sortState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M4" sqref="A4:XFD5"/>
    </sheetView>
  </sheetViews>
  <sheetFormatPr defaultRowHeight="15" x14ac:dyDescent="0.25"/>
  <cols>
    <col min="1" max="1" width="4.28515625" customWidth="1"/>
    <col min="2" max="2" width="23.85546875" customWidth="1"/>
    <col min="3" max="3" width="9.42578125" bestFit="1" customWidth="1"/>
    <col min="4" max="4" width="9.7109375" bestFit="1" customWidth="1"/>
    <col min="5" max="5" width="7.28515625" bestFit="1" customWidth="1"/>
    <col min="6" max="6" width="6.7109375" bestFit="1" customWidth="1"/>
    <col min="7" max="7" width="6.7109375" customWidth="1"/>
    <col min="8" max="8" width="8.42578125" customWidth="1"/>
    <col min="9" max="9" width="8.85546875" customWidth="1"/>
    <col min="10" max="10" width="10" customWidth="1"/>
    <col min="11" max="11" width="9.140625" customWidth="1"/>
    <col min="12" max="12" width="6.7109375" customWidth="1"/>
    <col min="13" max="21" width="4.7109375" customWidth="1"/>
    <col min="22" max="22" width="7.42578125" bestFit="1" customWidth="1"/>
    <col min="23" max="23" width="6" bestFit="1" customWidth="1"/>
    <col min="24" max="24" width="5.7109375" bestFit="1" customWidth="1"/>
  </cols>
  <sheetData>
    <row r="1" spans="1:24" ht="21" x14ac:dyDescent="0.35">
      <c r="A1" s="99" t="s">
        <v>122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9.5" x14ac:dyDescent="0.3">
      <c r="A2" s="113" t="s">
        <v>184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8.75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96" customFormat="1" ht="28.9" customHeight="1" x14ac:dyDescent="0.25">
      <c r="A4" s="114" t="s">
        <v>114</v>
      </c>
      <c r="B4" s="115" t="s">
        <v>71</v>
      </c>
      <c r="C4" s="111" t="s">
        <v>75</v>
      </c>
      <c r="D4" s="111" t="s">
        <v>76</v>
      </c>
      <c r="E4" s="111" t="s">
        <v>77</v>
      </c>
      <c r="F4" s="111" t="s">
        <v>78</v>
      </c>
      <c r="G4" s="111" t="s">
        <v>79</v>
      </c>
      <c r="H4" s="111" t="s">
        <v>80</v>
      </c>
      <c r="I4" s="111" t="s">
        <v>81</v>
      </c>
      <c r="J4" s="111" t="s">
        <v>82</v>
      </c>
      <c r="K4" s="111" t="s">
        <v>83</v>
      </c>
      <c r="L4" s="111" t="s">
        <v>84</v>
      </c>
      <c r="M4" s="115" t="s">
        <v>43</v>
      </c>
      <c r="N4" s="115"/>
      <c r="O4" s="115"/>
      <c r="P4" s="115"/>
      <c r="Q4" s="115"/>
      <c r="R4" s="115"/>
      <c r="S4" s="115"/>
      <c r="T4" s="115"/>
      <c r="U4" s="115"/>
      <c r="V4" s="116" t="s">
        <v>36</v>
      </c>
      <c r="W4" s="116" t="s">
        <v>38</v>
      </c>
      <c r="X4" s="116" t="s">
        <v>39</v>
      </c>
    </row>
    <row r="5" spans="1:24" s="96" customFormat="1" x14ac:dyDescent="0.25">
      <c r="A5" s="114"/>
      <c r="B5" s="115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97" t="s">
        <v>1</v>
      </c>
      <c r="N5" s="97" t="s">
        <v>3</v>
      </c>
      <c r="O5" s="97" t="s">
        <v>4</v>
      </c>
      <c r="P5" s="97" t="s">
        <v>7</v>
      </c>
      <c r="Q5" s="97" t="s">
        <v>6</v>
      </c>
      <c r="R5" s="97" t="s">
        <v>5</v>
      </c>
      <c r="S5" s="97" t="s">
        <v>9</v>
      </c>
      <c r="T5" s="97" t="s">
        <v>10</v>
      </c>
      <c r="U5" s="97" t="s">
        <v>12</v>
      </c>
      <c r="V5" s="117"/>
      <c r="W5" s="117"/>
      <c r="X5" s="117"/>
    </row>
    <row r="6" spans="1:24" x14ac:dyDescent="0.25">
      <c r="A6" s="12">
        <v>1</v>
      </c>
      <c r="B6" s="93" t="s">
        <v>73</v>
      </c>
      <c r="C6" s="93">
        <v>40</v>
      </c>
      <c r="D6" s="93">
        <v>40</v>
      </c>
      <c r="E6" s="93">
        <v>40</v>
      </c>
      <c r="F6" s="94">
        <v>100</v>
      </c>
      <c r="G6" s="95">
        <v>0</v>
      </c>
      <c r="H6" s="95">
        <v>0</v>
      </c>
      <c r="I6" s="95">
        <v>1</v>
      </c>
      <c r="J6" s="95">
        <v>16</v>
      </c>
      <c r="K6" s="95">
        <v>21</v>
      </c>
      <c r="L6" s="95">
        <v>2</v>
      </c>
      <c r="M6" s="93">
        <v>19</v>
      </c>
      <c r="N6" s="93">
        <v>13</v>
      </c>
      <c r="O6" s="93">
        <v>34</v>
      </c>
      <c r="P6" s="93">
        <v>9</v>
      </c>
      <c r="Q6" s="93">
        <v>37</v>
      </c>
      <c r="R6" s="93">
        <v>33</v>
      </c>
      <c r="S6" s="93">
        <v>34</v>
      </c>
      <c r="T6" s="93">
        <v>21</v>
      </c>
      <c r="U6" s="93">
        <v>0</v>
      </c>
      <c r="V6" s="93">
        <v>200</v>
      </c>
      <c r="W6" s="93">
        <v>828</v>
      </c>
      <c r="X6" s="93">
        <v>51.75</v>
      </c>
    </row>
    <row r="10" spans="1:24" s="72" customFormat="1" ht="21" x14ac:dyDescent="0.35">
      <c r="C10" s="72" t="s">
        <v>127</v>
      </c>
      <c r="U10" s="72" t="s">
        <v>71</v>
      </c>
    </row>
  </sheetData>
  <mergeCells count="19">
    <mergeCell ref="K4:K5"/>
    <mergeCell ref="C4:C5"/>
    <mergeCell ref="E4:E5"/>
    <mergeCell ref="F4:F5"/>
    <mergeCell ref="G4:G5"/>
    <mergeCell ref="H4:H5"/>
    <mergeCell ref="A1:X1"/>
    <mergeCell ref="A2:X2"/>
    <mergeCell ref="A3:X3"/>
    <mergeCell ref="A4:A5"/>
    <mergeCell ref="D4:D5"/>
    <mergeCell ref="M4:U4"/>
    <mergeCell ref="V4:V5"/>
    <mergeCell ref="W4:W5"/>
    <mergeCell ref="L4:L5"/>
    <mergeCell ref="B4:B5"/>
    <mergeCell ref="X4:X5"/>
    <mergeCell ref="I4:I5"/>
    <mergeCell ref="J4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B23" sqref="B23"/>
    </sheetView>
  </sheetViews>
  <sheetFormatPr defaultRowHeight="15" x14ac:dyDescent="0.25"/>
  <cols>
    <col min="1" max="1" width="20.7109375" bestFit="1" customWidth="1"/>
    <col min="2" max="2" width="21.42578125" bestFit="1" customWidth="1"/>
    <col min="3" max="3" width="18.7109375" bestFit="1" customWidth="1"/>
    <col min="4" max="9" width="8.7109375" customWidth="1"/>
    <col min="10" max="18" width="4.7109375" customWidth="1"/>
    <col min="19" max="19" width="7.42578125" bestFit="1" customWidth="1"/>
    <col min="20" max="21" width="6" bestFit="1" customWidth="1"/>
  </cols>
  <sheetData>
    <row r="1" spans="1:21" ht="21" x14ac:dyDescent="0.35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9.5" x14ac:dyDescent="0.3">
      <c r="A2" s="113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8.75" x14ac:dyDescent="0.3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8.75" x14ac:dyDescent="0.3">
      <c r="A4" s="100" t="s">
        <v>184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17.25" x14ac:dyDescent="0.25">
      <c r="A5" s="118" t="s">
        <v>41</v>
      </c>
      <c r="B5" s="118" t="s">
        <v>42</v>
      </c>
      <c r="C5" s="118" t="s">
        <v>56</v>
      </c>
      <c r="D5" s="103" t="s">
        <v>79</v>
      </c>
      <c r="E5" s="103" t="s">
        <v>80</v>
      </c>
      <c r="F5" s="103" t="s">
        <v>81</v>
      </c>
      <c r="G5" s="103" t="s">
        <v>82</v>
      </c>
      <c r="H5" s="103" t="s">
        <v>83</v>
      </c>
      <c r="I5" s="103" t="s">
        <v>84</v>
      </c>
      <c r="J5" s="119" t="s">
        <v>43</v>
      </c>
      <c r="K5" s="119"/>
      <c r="L5" s="119"/>
      <c r="M5" s="119"/>
      <c r="N5" s="119"/>
      <c r="O5" s="119"/>
      <c r="P5" s="119"/>
      <c r="Q5" s="119"/>
      <c r="R5" s="119"/>
      <c r="S5" s="120" t="s">
        <v>36</v>
      </c>
      <c r="T5" s="120" t="s">
        <v>38</v>
      </c>
      <c r="U5" s="120" t="s">
        <v>39</v>
      </c>
    </row>
    <row r="6" spans="1:21" ht="17.25" x14ac:dyDescent="0.25">
      <c r="A6" s="118"/>
      <c r="B6" s="118"/>
      <c r="C6" s="118"/>
      <c r="D6" s="104"/>
      <c r="E6" s="104"/>
      <c r="F6" s="104"/>
      <c r="G6" s="104"/>
      <c r="H6" s="104"/>
      <c r="I6" s="104"/>
      <c r="J6" s="16" t="s">
        <v>1</v>
      </c>
      <c r="K6" s="16" t="s">
        <v>3</v>
      </c>
      <c r="L6" s="16" t="s">
        <v>4</v>
      </c>
      <c r="M6" s="16" t="s">
        <v>7</v>
      </c>
      <c r="N6" s="16" t="s">
        <v>6</v>
      </c>
      <c r="O6" s="16" t="s">
        <v>5</v>
      </c>
      <c r="P6" s="16" t="s">
        <v>9</v>
      </c>
      <c r="Q6" s="16" t="s">
        <v>10</v>
      </c>
      <c r="R6" s="16" t="s">
        <v>12</v>
      </c>
      <c r="S6" s="121"/>
      <c r="T6" s="121"/>
      <c r="U6" s="121"/>
    </row>
    <row r="7" spans="1:21" ht="15.75" x14ac:dyDescent="0.25">
      <c r="A7" s="17" t="s">
        <v>40</v>
      </c>
      <c r="B7" s="17" t="s">
        <v>99</v>
      </c>
      <c r="C7" s="17" t="s">
        <v>104</v>
      </c>
      <c r="D7" s="18">
        <v>0</v>
      </c>
      <c r="E7" s="18">
        <v>0</v>
      </c>
      <c r="F7" s="18">
        <v>4</v>
      </c>
      <c r="G7" s="18">
        <v>15</v>
      </c>
      <c r="H7" s="18">
        <v>18</v>
      </c>
      <c r="I7" s="18">
        <v>3</v>
      </c>
      <c r="J7" s="18">
        <v>1</v>
      </c>
      <c r="K7" s="18">
        <v>0</v>
      </c>
      <c r="L7" s="18">
        <v>7</v>
      </c>
      <c r="M7" s="18">
        <v>0</v>
      </c>
      <c r="N7" s="18">
        <v>10</v>
      </c>
      <c r="O7" s="18">
        <v>5</v>
      </c>
      <c r="P7" s="18">
        <v>10</v>
      </c>
      <c r="Q7" s="18">
        <v>7</v>
      </c>
      <c r="R7" s="18">
        <v>0</v>
      </c>
      <c r="S7" s="18">
        <v>40</v>
      </c>
      <c r="T7" s="18">
        <v>132</v>
      </c>
      <c r="U7" s="19">
        <v>41.25</v>
      </c>
    </row>
    <row r="8" spans="1:21" ht="15.75" x14ac:dyDescent="0.25">
      <c r="A8" s="20" t="s">
        <v>37</v>
      </c>
      <c r="B8" s="20" t="s">
        <v>44</v>
      </c>
      <c r="C8" s="20" t="s">
        <v>57</v>
      </c>
      <c r="D8" s="21">
        <v>0</v>
      </c>
      <c r="E8" s="21">
        <v>0</v>
      </c>
      <c r="F8" s="21">
        <v>0</v>
      </c>
      <c r="G8" s="21">
        <v>0</v>
      </c>
      <c r="H8" s="21">
        <v>14</v>
      </c>
      <c r="I8" s="21">
        <v>18</v>
      </c>
      <c r="J8" s="21">
        <v>12</v>
      </c>
      <c r="K8" s="21">
        <v>11</v>
      </c>
      <c r="L8" s="21">
        <v>6</v>
      </c>
      <c r="M8" s="21">
        <v>3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32</v>
      </c>
      <c r="T8" s="21">
        <v>224</v>
      </c>
      <c r="U8" s="22">
        <v>87.5</v>
      </c>
    </row>
    <row r="9" spans="1:21" ht="15.75" x14ac:dyDescent="0.25">
      <c r="A9" s="17" t="s">
        <v>45</v>
      </c>
      <c r="B9" s="17" t="s">
        <v>51</v>
      </c>
      <c r="C9" s="17" t="s">
        <v>58</v>
      </c>
      <c r="D9" s="18">
        <v>0</v>
      </c>
      <c r="E9" s="18">
        <v>0</v>
      </c>
      <c r="F9" s="18">
        <v>0</v>
      </c>
      <c r="G9" s="18">
        <v>23</v>
      </c>
      <c r="H9" s="18">
        <v>16</v>
      </c>
      <c r="I9" s="18">
        <v>1</v>
      </c>
      <c r="J9" s="18">
        <v>1</v>
      </c>
      <c r="K9" s="18">
        <v>2</v>
      </c>
      <c r="L9" s="18">
        <v>4</v>
      </c>
      <c r="M9" s="18">
        <v>2</v>
      </c>
      <c r="N9" s="18">
        <v>11</v>
      </c>
      <c r="O9" s="18">
        <v>7</v>
      </c>
      <c r="P9" s="18">
        <v>10</v>
      </c>
      <c r="Q9" s="18">
        <v>3</v>
      </c>
      <c r="R9" s="18">
        <v>0</v>
      </c>
      <c r="S9" s="18">
        <v>40</v>
      </c>
      <c r="T9" s="18">
        <v>144</v>
      </c>
      <c r="U9" s="19">
        <v>45</v>
      </c>
    </row>
    <row r="10" spans="1:21" ht="15.75" x14ac:dyDescent="0.25">
      <c r="A10" s="20" t="s">
        <v>46</v>
      </c>
      <c r="B10" s="20" t="s">
        <v>52</v>
      </c>
      <c r="C10" s="20" t="s">
        <v>59</v>
      </c>
      <c r="D10" s="21">
        <v>0</v>
      </c>
      <c r="E10" s="21">
        <v>0</v>
      </c>
      <c r="F10" s="21">
        <v>3</v>
      </c>
      <c r="G10" s="21">
        <v>15</v>
      </c>
      <c r="H10" s="21">
        <v>21</v>
      </c>
      <c r="I10" s="21">
        <v>1</v>
      </c>
      <c r="J10" s="21">
        <v>1</v>
      </c>
      <c r="K10" s="21">
        <v>0</v>
      </c>
      <c r="L10" s="21">
        <v>8</v>
      </c>
      <c r="M10" s="21">
        <v>3</v>
      </c>
      <c r="N10" s="21">
        <v>11</v>
      </c>
      <c r="O10" s="21">
        <v>4</v>
      </c>
      <c r="P10" s="21">
        <v>9</v>
      </c>
      <c r="Q10" s="21">
        <v>4</v>
      </c>
      <c r="R10" s="21">
        <v>0</v>
      </c>
      <c r="S10" s="21">
        <v>40</v>
      </c>
      <c r="T10" s="21">
        <v>149</v>
      </c>
      <c r="U10" s="22">
        <v>46.56</v>
      </c>
    </row>
    <row r="11" spans="1:21" s="58" customFormat="1" ht="18.75" x14ac:dyDescent="0.3">
      <c r="A11" s="59" t="s">
        <v>47</v>
      </c>
      <c r="B11" s="59" t="s">
        <v>53</v>
      </c>
      <c r="C11" s="59" t="s">
        <v>60</v>
      </c>
      <c r="D11" s="60">
        <v>0</v>
      </c>
      <c r="E11" s="60">
        <v>0</v>
      </c>
      <c r="F11" s="61">
        <v>6</v>
      </c>
      <c r="G11" s="61">
        <v>9</v>
      </c>
      <c r="H11" s="61">
        <v>9</v>
      </c>
      <c r="I11" s="61">
        <v>4</v>
      </c>
      <c r="J11" s="61">
        <v>4</v>
      </c>
      <c r="K11" s="61">
        <v>0</v>
      </c>
      <c r="L11" s="61">
        <v>9</v>
      </c>
      <c r="M11" s="61">
        <v>0</v>
      </c>
      <c r="N11" s="61">
        <v>1</v>
      </c>
      <c r="O11" s="61">
        <v>7</v>
      </c>
      <c r="P11" s="61">
        <v>3</v>
      </c>
      <c r="Q11" s="61">
        <v>4</v>
      </c>
      <c r="R11" s="62">
        <v>0</v>
      </c>
      <c r="S11" s="61">
        <v>28</v>
      </c>
      <c r="T11" s="61">
        <v>121</v>
      </c>
      <c r="U11" s="63">
        <v>54.01</v>
      </c>
    </row>
    <row r="12" spans="1:21" ht="15.75" x14ac:dyDescent="0.25">
      <c r="A12" s="20" t="s">
        <v>48</v>
      </c>
      <c r="B12" s="20" t="s">
        <v>54</v>
      </c>
      <c r="C12" s="20" t="s">
        <v>61</v>
      </c>
      <c r="D12" s="21">
        <v>0</v>
      </c>
      <c r="E12" s="21">
        <v>0</v>
      </c>
      <c r="F12" s="21">
        <v>0</v>
      </c>
      <c r="G12" s="21">
        <v>5</v>
      </c>
      <c r="H12" s="21">
        <v>7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4</v>
      </c>
      <c r="O12" s="21">
        <v>6</v>
      </c>
      <c r="P12" s="21">
        <v>1</v>
      </c>
      <c r="Q12" s="21">
        <v>0</v>
      </c>
      <c r="R12" s="21">
        <v>0</v>
      </c>
      <c r="S12" s="21">
        <v>12</v>
      </c>
      <c r="T12" s="21">
        <v>34</v>
      </c>
      <c r="U12" s="22">
        <v>42.7</v>
      </c>
    </row>
    <row r="13" spans="1:21" ht="15.75" x14ac:dyDescent="0.25">
      <c r="A13" s="17" t="s">
        <v>49</v>
      </c>
      <c r="B13" s="17" t="s">
        <v>186</v>
      </c>
      <c r="C13" s="17" t="s">
        <v>62</v>
      </c>
      <c r="D13" s="18">
        <v>0</v>
      </c>
      <c r="E13" s="18">
        <v>0</v>
      </c>
      <c r="F13" s="18">
        <v>0</v>
      </c>
      <c r="G13" s="18">
        <v>4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4</v>
      </c>
      <c r="P13" s="18">
        <v>1</v>
      </c>
      <c r="Q13" s="18">
        <v>3</v>
      </c>
      <c r="R13" s="18">
        <v>0</v>
      </c>
      <c r="S13" s="18">
        <v>8</v>
      </c>
      <c r="T13" s="18">
        <v>16</v>
      </c>
      <c r="U13" s="19">
        <v>26.56</v>
      </c>
    </row>
    <row r="14" spans="1:21" ht="15.75" x14ac:dyDescent="0.25">
      <c r="A14" s="20" t="s">
        <v>50</v>
      </c>
      <c r="B14" s="20" t="s">
        <v>55</v>
      </c>
      <c r="C14" s="20" t="s">
        <v>63</v>
      </c>
      <c r="D14" s="21">
        <v>0</v>
      </c>
      <c r="E14" s="21">
        <v>0</v>
      </c>
      <c r="F14" s="21">
        <v>0</v>
      </c>
      <c r="G14" s="21">
        <v>1</v>
      </c>
      <c r="H14" s="21">
        <v>2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1</v>
      </c>
      <c r="O14" s="21">
        <v>1</v>
      </c>
      <c r="P14" s="21">
        <v>0</v>
      </c>
      <c r="Q14" s="21">
        <v>0</v>
      </c>
      <c r="R14" s="21">
        <v>0</v>
      </c>
      <c r="S14" s="21">
        <v>3</v>
      </c>
      <c r="T14" s="21">
        <v>12</v>
      </c>
      <c r="U14" s="22">
        <v>50</v>
      </c>
    </row>
    <row r="19" spans="1:19" s="72" customFormat="1" ht="21" x14ac:dyDescent="0.35">
      <c r="A19" s="72" t="s">
        <v>127</v>
      </c>
      <c r="S19" s="72" t="s">
        <v>71</v>
      </c>
    </row>
  </sheetData>
  <mergeCells count="17">
    <mergeCell ref="A5:A6"/>
    <mergeCell ref="B5:B6"/>
    <mergeCell ref="I5:I6"/>
    <mergeCell ref="A4:U4"/>
    <mergeCell ref="A1:U1"/>
    <mergeCell ref="A2:U2"/>
    <mergeCell ref="A3:U3"/>
    <mergeCell ref="H5:H6"/>
    <mergeCell ref="J5:R5"/>
    <mergeCell ref="U5:U6"/>
    <mergeCell ref="T5:T6"/>
    <mergeCell ref="S5:S6"/>
    <mergeCell ref="D5:D6"/>
    <mergeCell ref="E5:E6"/>
    <mergeCell ref="F5:F6"/>
    <mergeCell ref="G5:G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zoomScale="84" workbookViewId="0">
      <selection activeCell="F16" sqref="F16"/>
    </sheetView>
  </sheetViews>
  <sheetFormatPr defaultColWidth="8.7109375" defaultRowHeight="15" x14ac:dyDescent="0.25"/>
  <cols>
    <col min="1" max="1" width="3.5703125" style="6" bestFit="1" customWidth="1"/>
    <col min="2" max="2" width="12.28515625" customWidth="1"/>
    <col min="3" max="3" width="4.28515625" style="6" customWidth="1"/>
    <col min="4" max="4" width="22.7109375" bestFit="1" customWidth="1"/>
    <col min="5" max="6" width="8.28515625" customWidth="1"/>
    <col min="7" max="7" width="6.7109375" bestFit="1" customWidth="1"/>
    <col min="8" max="8" width="7.7109375" style="11" bestFit="1" customWidth="1"/>
    <col min="9" max="9" width="10.28515625" style="11" customWidth="1"/>
    <col min="10" max="10" width="8.28515625" style="11" customWidth="1"/>
    <col min="11" max="11" width="10.28515625" style="11" customWidth="1"/>
    <col min="12" max="12" width="10.7109375" style="11" customWidth="1"/>
    <col min="13" max="13" width="8" style="11" bestFit="1" customWidth="1"/>
    <col min="14" max="14" width="6.85546875" style="11" bestFit="1" customWidth="1"/>
    <col min="15" max="15" width="6.140625" style="11" customWidth="1"/>
    <col min="16" max="16" width="6.7109375" style="11" bestFit="1" customWidth="1"/>
    <col min="17" max="17" width="3.85546875" style="11" bestFit="1" customWidth="1"/>
    <col min="18" max="18" width="6.7109375" style="11" bestFit="1" customWidth="1"/>
    <col min="19" max="19" width="8.85546875" style="11" bestFit="1" customWidth="1"/>
    <col min="20" max="20" width="8.7109375" style="11" bestFit="1" customWidth="1"/>
    <col min="21" max="21" width="12.28515625" style="11" bestFit="1" customWidth="1"/>
    <col min="22" max="22" width="12.28515625" style="11" customWidth="1"/>
    <col min="23" max="23" width="10.7109375" style="11" customWidth="1"/>
    <col min="24" max="24" width="11.5703125" style="11" bestFit="1" customWidth="1"/>
    <col min="25" max="25" width="8.42578125" style="11" bestFit="1" customWidth="1"/>
    <col min="26" max="26" width="16.7109375" style="11" bestFit="1" customWidth="1"/>
    <col min="27" max="16384" width="8.7109375" style="11"/>
  </cols>
  <sheetData>
    <row r="1" spans="1:29" ht="21" x14ac:dyDescent="0.35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9" ht="19.5" x14ac:dyDescent="0.3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9" ht="18.75" x14ac:dyDescent="0.3">
      <c r="A3" s="125" t="s">
        <v>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9" ht="17.25" x14ac:dyDescent="0.3">
      <c r="A4" s="124" t="s">
        <v>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9" customFormat="1" ht="60" x14ac:dyDescent="0.25">
      <c r="A5" s="23" t="s">
        <v>35</v>
      </c>
      <c r="B5" s="24" t="s">
        <v>13</v>
      </c>
      <c r="C5" s="25" t="s">
        <v>14</v>
      </c>
      <c r="D5" s="24" t="s">
        <v>15</v>
      </c>
      <c r="E5" s="26" t="s">
        <v>28</v>
      </c>
      <c r="F5" s="26" t="s">
        <v>29</v>
      </c>
      <c r="G5" s="26" t="s">
        <v>16</v>
      </c>
      <c r="H5" s="26" t="s">
        <v>17</v>
      </c>
      <c r="I5" s="26" t="s">
        <v>18</v>
      </c>
      <c r="J5" s="26" t="s">
        <v>25</v>
      </c>
      <c r="K5" s="26" t="s">
        <v>26</v>
      </c>
      <c r="L5" s="26" t="s">
        <v>27</v>
      </c>
      <c r="M5" s="26" t="s">
        <v>88</v>
      </c>
      <c r="N5" s="26" t="s">
        <v>89</v>
      </c>
      <c r="O5" s="26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165</v>
      </c>
      <c r="V5" s="26" t="s">
        <v>166</v>
      </c>
      <c r="W5" s="26" t="s">
        <v>85</v>
      </c>
      <c r="X5" s="26" t="s">
        <v>87</v>
      </c>
      <c r="Y5" s="26" t="s">
        <v>86</v>
      </c>
      <c r="Z5" s="27" t="s">
        <v>33</v>
      </c>
      <c r="AA5" s="46" t="s">
        <v>117</v>
      </c>
      <c r="AB5" s="46" t="s">
        <v>118</v>
      </c>
      <c r="AC5" s="25" t="s">
        <v>126</v>
      </c>
    </row>
    <row r="6" spans="1:29" customFormat="1" ht="18.75" x14ac:dyDescent="0.3">
      <c r="A6" s="65">
        <v>1</v>
      </c>
      <c r="B6" s="66">
        <v>22614708</v>
      </c>
      <c r="C6" s="66" t="s">
        <v>0</v>
      </c>
      <c r="D6" s="66" t="s">
        <v>128</v>
      </c>
      <c r="E6" s="66">
        <v>80</v>
      </c>
      <c r="F6" s="66" t="s">
        <v>6</v>
      </c>
      <c r="G6" s="66">
        <v>96</v>
      </c>
      <c r="H6" s="66" t="s">
        <v>1</v>
      </c>
      <c r="I6" s="66">
        <v>83</v>
      </c>
      <c r="J6" s="66" t="s">
        <v>4</v>
      </c>
      <c r="K6" s="66">
        <v>68</v>
      </c>
      <c r="L6" s="66" t="s">
        <v>9</v>
      </c>
      <c r="M6" s="66">
        <v>78</v>
      </c>
      <c r="N6" s="66" t="s">
        <v>6</v>
      </c>
      <c r="O6" s="65"/>
      <c r="P6" s="65"/>
      <c r="Q6" s="67"/>
      <c r="R6" s="67"/>
      <c r="S6" s="67"/>
      <c r="T6" s="67"/>
      <c r="U6" s="67"/>
      <c r="V6" s="67"/>
      <c r="W6" s="65" t="s">
        <v>1</v>
      </c>
      <c r="X6" s="65" t="s">
        <v>1</v>
      </c>
      <c r="Y6" s="65" t="s">
        <v>1</v>
      </c>
      <c r="Z6" s="65" t="s">
        <v>2</v>
      </c>
      <c r="AA6" s="67">
        <f>SUM(E6,G6,I6,K6,M6,O6,Q6)</f>
        <v>405</v>
      </c>
      <c r="AB6" s="68">
        <f t="shared" ref="AB6:AB34" si="0">AA6/5</f>
        <v>81</v>
      </c>
      <c r="AC6" s="66"/>
    </row>
    <row r="7" spans="1:29" customFormat="1" ht="18.75" x14ac:dyDescent="0.3">
      <c r="A7" s="65">
        <v>2</v>
      </c>
      <c r="B7" s="66">
        <v>22614709</v>
      </c>
      <c r="C7" s="66" t="s">
        <v>0</v>
      </c>
      <c r="D7" s="66" t="s">
        <v>8</v>
      </c>
      <c r="E7" s="66">
        <v>90</v>
      </c>
      <c r="F7" s="66" t="s">
        <v>4</v>
      </c>
      <c r="G7" s="66">
        <v>97</v>
      </c>
      <c r="H7" s="66" t="s">
        <v>1</v>
      </c>
      <c r="I7" s="66">
        <v>64</v>
      </c>
      <c r="J7" s="66" t="s">
        <v>5</v>
      </c>
      <c r="K7" s="66">
        <v>76</v>
      </c>
      <c r="L7" s="66" t="s">
        <v>6</v>
      </c>
      <c r="M7" s="66">
        <v>81</v>
      </c>
      <c r="N7" s="66" t="s">
        <v>7</v>
      </c>
      <c r="O7" s="65"/>
      <c r="P7" s="65"/>
      <c r="Q7" s="67"/>
      <c r="R7" s="67"/>
      <c r="S7" s="67"/>
      <c r="T7" s="67"/>
      <c r="U7" s="67"/>
      <c r="V7" s="67"/>
      <c r="W7" s="65" t="s">
        <v>1</v>
      </c>
      <c r="X7" s="65" t="s">
        <v>1</v>
      </c>
      <c r="Y7" s="65" t="s">
        <v>1</v>
      </c>
      <c r="Z7" s="65" t="s">
        <v>2</v>
      </c>
      <c r="AA7" s="67">
        <f t="shared" ref="AA7:AA45" si="1">SUM(E7,G7,I7,K7,M7,O7,Q7)</f>
        <v>408</v>
      </c>
      <c r="AB7" s="68">
        <f t="shared" si="0"/>
        <v>81.599999999999994</v>
      </c>
      <c r="AC7" s="66"/>
    </row>
    <row r="8" spans="1:29" customFormat="1" ht="18.75" x14ac:dyDescent="0.3">
      <c r="A8" s="65">
        <v>3</v>
      </c>
      <c r="B8" s="66">
        <v>22614710</v>
      </c>
      <c r="C8" s="66" t="s">
        <v>0</v>
      </c>
      <c r="D8" s="66" t="s">
        <v>129</v>
      </c>
      <c r="E8" s="66">
        <v>96</v>
      </c>
      <c r="F8" s="66" t="s">
        <v>1</v>
      </c>
      <c r="G8" s="66">
        <v>93</v>
      </c>
      <c r="H8" s="66" t="s">
        <v>1</v>
      </c>
      <c r="I8" s="66">
        <v>82</v>
      </c>
      <c r="J8" s="66" t="s">
        <v>4</v>
      </c>
      <c r="K8" s="66">
        <v>89</v>
      </c>
      <c r="L8" s="66" t="s">
        <v>3</v>
      </c>
      <c r="M8" s="66">
        <v>85</v>
      </c>
      <c r="N8" s="66" t="s">
        <v>4</v>
      </c>
      <c r="O8" s="65"/>
      <c r="P8" s="65"/>
      <c r="Q8" s="67"/>
      <c r="R8" s="67"/>
      <c r="S8" s="67"/>
      <c r="T8" s="67"/>
      <c r="U8" s="67"/>
      <c r="V8" s="67"/>
      <c r="W8" s="65" t="s">
        <v>1</v>
      </c>
      <c r="X8" s="65" t="s">
        <v>1</v>
      </c>
      <c r="Y8" s="65" t="s">
        <v>1</v>
      </c>
      <c r="Z8" s="65" t="s">
        <v>2</v>
      </c>
      <c r="AA8" s="67">
        <f t="shared" si="1"/>
        <v>445</v>
      </c>
      <c r="AB8" s="68">
        <f t="shared" si="0"/>
        <v>89</v>
      </c>
      <c r="AC8" s="66"/>
    </row>
    <row r="9" spans="1:29" customFormat="1" ht="18.75" x14ac:dyDescent="0.3">
      <c r="A9" s="65">
        <v>4</v>
      </c>
      <c r="B9" s="66">
        <v>22614711</v>
      </c>
      <c r="C9" s="66" t="s">
        <v>0</v>
      </c>
      <c r="D9" s="66" t="s">
        <v>130</v>
      </c>
      <c r="E9" s="66">
        <v>72</v>
      </c>
      <c r="F9" s="66" t="s">
        <v>5</v>
      </c>
      <c r="G9" s="66">
        <v>87</v>
      </c>
      <c r="H9" s="66" t="s">
        <v>3</v>
      </c>
      <c r="I9" s="66"/>
      <c r="J9" s="66"/>
      <c r="K9" s="66">
        <v>65</v>
      </c>
      <c r="L9" s="66" t="s">
        <v>9</v>
      </c>
      <c r="M9" s="66">
        <v>63</v>
      </c>
      <c r="N9" s="66" t="s">
        <v>9</v>
      </c>
      <c r="O9" s="66">
        <v>72</v>
      </c>
      <c r="P9" s="66" t="s">
        <v>5</v>
      </c>
      <c r="Q9" s="67"/>
      <c r="R9" s="67"/>
      <c r="S9" s="67"/>
      <c r="T9" s="67"/>
      <c r="U9" s="67"/>
      <c r="V9" s="67"/>
      <c r="W9" s="65" t="s">
        <v>1</v>
      </c>
      <c r="X9" s="65" t="s">
        <v>1</v>
      </c>
      <c r="Y9" s="65" t="s">
        <v>1</v>
      </c>
      <c r="Z9" s="65" t="s">
        <v>2</v>
      </c>
      <c r="AA9" s="67">
        <f t="shared" si="1"/>
        <v>359</v>
      </c>
      <c r="AB9" s="68">
        <f t="shared" si="0"/>
        <v>71.8</v>
      </c>
      <c r="AC9" s="66"/>
    </row>
    <row r="10" spans="1:29" customFormat="1" ht="18.75" x14ac:dyDescent="0.3">
      <c r="A10" s="65">
        <v>5</v>
      </c>
      <c r="B10" s="66">
        <v>22614712</v>
      </c>
      <c r="C10" s="66" t="s">
        <v>0</v>
      </c>
      <c r="D10" s="66" t="s">
        <v>131</v>
      </c>
      <c r="E10" s="66">
        <v>72</v>
      </c>
      <c r="F10" s="66" t="s">
        <v>5</v>
      </c>
      <c r="G10" s="66">
        <v>93</v>
      </c>
      <c r="H10" s="66" t="s">
        <v>1</v>
      </c>
      <c r="I10" s="66">
        <v>97</v>
      </c>
      <c r="J10" s="66" t="s">
        <v>1</v>
      </c>
      <c r="K10" s="66">
        <v>70</v>
      </c>
      <c r="L10" s="66" t="s">
        <v>5</v>
      </c>
      <c r="M10" s="66">
        <v>75</v>
      </c>
      <c r="N10" s="66" t="s">
        <v>6</v>
      </c>
      <c r="O10" s="65"/>
      <c r="P10" s="65"/>
      <c r="Q10" s="67"/>
      <c r="R10" s="67"/>
      <c r="S10" s="67"/>
      <c r="T10" s="67"/>
      <c r="U10" s="67"/>
      <c r="V10" s="67"/>
      <c r="W10" s="65" t="s">
        <v>1</v>
      </c>
      <c r="X10" s="65" t="s">
        <v>1</v>
      </c>
      <c r="Y10" s="65" t="s">
        <v>1</v>
      </c>
      <c r="Z10" s="65" t="s">
        <v>2</v>
      </c>
      <c r="AA10" s="67">
        <f t="shared" si="1"/>
        <v>407</v>
      </c>
      <c r="AB10" s="68">
        <f t="shared" si="0"/>
        <v>81.400000000000006</v>
      </c>
      <c r="AC10" s="66"/>
    </row>
    <row r="11" spans="1:29" customFormat="1" ht="18.75" x14ac:dyDescent="0.3">
      <c r="A11" s="65">
        <v>6</v>
      </c>
      <c r="B11" s="66">
        <v>22614713</v>
      </c>
      <c r="C11" s="66" t="s">
        <v>0</v>
      </c>
      <c r="D11" s="66" t="s">
        <v>132</v>
      </c>
      <c r="E11" s="66">
        <v>80</v>
      </c>
      <c r="F11" s="66" t="s">
        <v>6</v>
      </c>
      <c r="G11" s="66">
        <v>90</v>
      </c>
      <c r="H11" s="66" t="s">
        <v>3</v>
      </c>
      <c r="I11" s="66"/>
      <c r="J11" s="66"/>
      <c r="K11" s="66">
        <v>64</v>
      </c>
      <c r="L11" s="66" t="s">
        <v>9</v>
      </c>
      <c r="M11" s="66">
        <v>64</v>
      </c>
      <c r="N11" s="66" t="s">
        <v>9</v>
      </c>
      <c r="O11" s="65">
        <v>75</v>
      </c>
      <c r="P11" s="65" t="s">
        <v>5</v>
      </c>
      <c r="Q11" s="67"/>
      <c r="R11" s="67"/>
      <c r="S11" s="67"/>
      <c r="T11" s="67"/>
      <c r="U11" s="67"/>
      <c r="V11" s="67"/>
      <c r="W11" s="65" t="s">
        <v>1</v>
      </c>
      <c r="X11" s="65" t="s">
        <v>1</v>
      </c>
      <c r="Y11" s="65" t="s">
        <v>1</v>
      </c>
      <c r="Z11" s="65" t="s">
        <v>2</v>
      </c>
      <c r="AA11" s="67">
        <f t="shared" si="1"/>
        <v>373</v>
      </c>
      <c r="AB11" s="68">
        <f t="shared" si="0"/>
        <v>74.599999999999994</v>
      </c>
      <c r="AC11" s="66"/>
    </row>
    <row r="12" spans="1:29" customFormat="1" ht="18.75" x14ac:dyDescent="0.3">
      <c r="A12" s="65">
        <v>7</v>
      </c>
      <c r="B12" s="66">
        <v>22614714</v>
      </c>
      <c r="C12" s="66" t="s">
        <v>0</v>
      </c>
      <c r="D12" s="66" t="s">
        <v>133</v>
      </c>
      <c r="E12" s="66">
        <v>62</v>
      </c>
      <c r="F12" s="66" t="s">
        <v>10</v>
      </c>
      <c r="G12" s="66">
        <v>88</v>
      </c>
      <c r="H12" s="66" t="s">
        <v>3</v>
      </c>
      <c r="I12" s="66">
        <v>55</v>
      </c>
      <c r="J12" s="66" t="s">
        <v>9</v>
      </c>
      <c r="K12" s="66">
        <v>64</v>
      </c>
      <c r="L12" s="66" t="s">
        <v>9</v>
      </c>
      <c r="M12" s="66">
        <v>60</v>
      </c>
      <c r="N12" s="66" t="s">
        <v>10</v>
      </c>
      <c r="O12" s="65"/>
      <c r="P12" s="65"/>
      <c r="Q12" s="67"/>
      <c r="R12" s="67"/>
      <c r="S12" s="67"/>
      <c r="T12" s="67"/>
      <c r="U12" s="67"/>
      <c r="V12" s="67"/>
      <c r="W12" s="65" t="s">
        <v>1</v>
      </c>
      <c r="X12" s="65" t="s">
        <v>1</v>
      </c>
      <c r="Y12" s="65" t="s">
        <v>1</v>
      </c>
      <c r="Z12" s="65" t="s">
        <v>2</v>
      </c>
      <c r="AA12" s="67">
        <f t="shared" si="1"/>
        <v>329</v>
      </c>
      <c r="AB12" s="68">
        <f t="shared" si="0"/>
        <v>65.8</v>
      </c>
      <c r="AC12" s="66"/>
    </row>
    <row r="13" spans="1:29" customFormat="1" ht="18.75" x14ac:dyDescent="0.3">
      <c r="A13" s="65">
        <v>8</v>
      </c>
      <c r="B13" s="66">
        <v>22614715</v>
      </c>
      <c r="C13" s="66" t="s">
        <v>0</v>
      </c>
      <c r="D13" s="66" t="s">
        <v>134</v>
      </c>
      <c r="E13" s="66">
        <v>80</v>
      </c>
      <c r="F13" s="66" t="s">
        <v>6</v>
      </c>
      <c r="G13" s="66">
        <v>91</v>
      </c>
      <c r="H13" s="66" t="s">
        <v>3</v>
      </c>
      <c r="I13" s="66"/>
      <c r="J13" s="66"/>
      <c r="K13" s="66">
        <v>66</v>
      </c>
      <c r="L13" s="66" t="s">
        <v>9</v>
      </c>
      <c r="M13" s="66">
        <v>65</v>
      </c>
      <c r="N13" s="66" t="s">
        <v>9</v>
      </c>
      <c r="O13" s="66">
        <v>75</v>
      </c>
      <c r="P13" s="66" t="s">
        <v>5</v>
      </c>
      <c r="Q13" s="67"/>
      <c r="R13" s="67"/>
      <c r="S13" s="67"/>
      <c r="T13" s="67"/>
      <c r="U13" s="67"/>
      <c r="V13" s="67"/>
      <c r="W13" s="65" t="s">
        <v>1</v>
      </c>
      <c r="X13" s="65" t="s">
        <v>1</v>
      </c>
      <c r="Y13" s="65" t="s">
        <v>1</v>
      </c>
      <c r="Z13" s="65" t="s">
        <v>2</v>
      </c>
      <c r="AA13" s="67">
        <f t="shared" si="1"/>
        <v>377</v>
      </c>
      <c r="AB13" s="68">
        <f t="shared" si="0"/>
        <v>75.400000000000006</v>
      </c>
      <c r="AC13" s="66"/>
    </row>
    <row r="14" spans="1:29" customFormat="1" ht="18.75" x14ac:dyDescent="0.3">
      <c r="A14" s="65">
        <v>9</v>
      </c>
      <c r="B14" s="66">
        <v>22614716</v>
      </c>
      <c r="C14" s="66" t="s">
        <v>0</v>
      </c>
      <c r="D14" s="66" t="s">
        <v>135</v>
      </c>
      <c r="E14" s="66">
        <v>67</v>
      </c>
      <c r="F14" s="66" t="s">
        <v>9</v>
      </c>
      <c r="G14" s="66">
        <v>96</v>
      </c>
      <c r="H14" s="66" t="s">
        <v>1</v>
      </c>
      <c r="I14" s="66"/>
      <c r="J14" s="66"/>
      <c r="K14" s="66">
        <v>69</v>
      </c>
      <c r="L14" s="66" t="s">
        <v>5</v>
      </c>
      <c r="M14" s="66">
        <v>79</v>
      </c>
      <c r="N14" s="66" t="s">
        <v>7</v>
      </c>
      <c r="O14" s="66">
        <v>77</v>
      </c>
      <c r="P14" s="66" t="s">
        <v>6</v>
      </c>
      <c r="Q14" s="67"/>
      <c r="R14" s="67"/>
      <c r="S14" s="67"/>
      <c r="T14" s="67"/>
      <c r="U14" s="67"/>
      <c r="V14" s="67"/>
      <c r="W14" s="65" t="s">
        <v>1</v>
      </c>
      <c r="X14" s="65" t="s">
        <v>1</v>
      </c>
      <c r="Y14" s="65" t="s">
        <v>1</v>
      </c>
      <c r="Z14" s="65" t="s">
        <v>2</v>
      </c>
      <c r="AA14" s="67">
        <f t="shared" si="1"/>
        <v>388</v>
      </c>
      <c r="AB14" s="68">
        <f t="shared" si="0"/>
        <v>77.599999999999994</v>
      </c>
      <c r="AC14" s="66"/>
    </row>
    <row r="15" spans="1:29" customFormat="1" ht="18.75" x14ac:dyDescent="0.3">
      <c r="A15" s="65">
        <v>10</v>
      </c>
      <c r="B15" s="66">
        <v>22614717</v>
      </c>
      <c r="C15" s="66" t="s">
        <v>0</v>
      </c>
      <c r="D15" s="66" t="s">
        <v>136</v>
      </c>
      <c r="E15" s="66">
        <v>56</v>
      </c>
      <c r="F15" s="66" t="s">
        <v>10</v>
      </c>
      <c r="G15" s="66">
        <v>80</v>
      </c>
      <c r="H15" s="66" t="s">
        <v>7</v>
      </c>
      <c r="I15" s="66">
        <v>47</v>
      </c>
      <c r="J15" s="66" t="s">
        <v>10</v>
      </c>
      <c r="K15" s="66">
        <v>62</v>
      </c>
      <c r="L15" s="66" t="s">
        <v>9</v>
      </c>
      <c r="M15" s="66">
        <v>59</v>
      </c>
      <c r="N15" s="66" t="s">
        <v>10</v>
      </c>
      <c r="O15" s="65"/>
      <c r="P15" s="65"/>
      <c r="Q15" s="67"/>
      <c r="R15" s="67"/>
      <c r="S15" s="67"/>
      <c r="T15" s="67"/>
      <c r="U15" s="65"/>
      <c r="V15" s="65"/>
      <c r="W15" s="65" t="s">
        <v>1</v>
      </c>
      <c r="X15" s="65" t="s">
        <v>1</v>
      </c>
      <c r="Y15" s="65" t="s">
        <v>1</v>
      </c>
      <c r="Z15" s="65" t="s">
        <v>2</v>
      </c>
      <c r="AA15" s="67">
        <f t="shared" si="1"/>
        <v>304</v>
      </c>
      <c r="AB15" s="68">
        <f t="shared" si="0"/>
        <v>60.8</v>
      </c>
      <c r="AC15" s="66"/>
    </row>
    <row r="16" spans="1:29" customFormat="1" ht="18.75" x14ac:dyDescent="0.3">
      <c r="A16" s="65">
        <v>11</v>
      </c>
      <c r="B16" s="66">
        <v>22614718</v>
      </c>
      <c r="C16" s="66" t="s">
        <v>11</v>
      </c>
      <c r="D16" s="66" t="s">
        <v>137</v>
      </c>
      <c r="E16" s="66">
        <v>54</v>
      </c>
      <c r="F16" s="66" t="s">
        <v>10</v>
      </c>
      <c r="G16" s="66"/>
      <c r="H16" s="66"/>
      <c r="I16" s="66">
        <v>50</v>
      </c>
      <c r="J16" s="66" t="s">
        <v>10</v>
      </c>
      <c r="K16" s="66">
        <v>61</v>
      </c>
      <c r="L16" s="66" t="s">
        <v>10</v>
      </c>
      <c r="M16" s="66">
        <v>59</v>
      </c>
      <c r="N16" s="66" t="s">
        <v>10</v>
      </c>
      <c r="O16" s="65"/>
      <c r="P16" s="65"/>
      <c r="Q16" s="66">
        <v>63</v>
      </c>
      <c r="R16" s="66" t="s">
        <v>10</v>
      </c>
      <c r="S16" s="67"/>
      <c r="T16" s="67"/>
      <c r="U16" s="65"/>
      <c r="V16" s="65"/>
      <c r="W16" s="65" t="s">
        <v>1</v>
      </c>
      <c r="X16" s="65" t="s">
        <v>1</v>
      </c>
      <c r="Y16" s="65" t="s">
        <v>1</v>
      </c>
      <c r="Z16" s="65" t="s">
        <v>2</v>
      </c>
      <c r="AA16" s="67">
        <f t="shared" si="1"/>
        <v>287</v>
      </c>
      <c r="AB16" s="68">
        <f t="shared" si="0"/>
        <v>57.4</v>
      </c>
      <c r="AC16" s="66"/>
    </row>
    <row r="17" spans="1:29" customFormat="1" ht="18.75" x14ac:dyDescent="0.3">
      <c r="A17" s="65">
        <v>12</v>
      </c>
      <c r="B17" s="66">
        <v>22614719</v>
      </c>
      <c r="C17" s="66" t="s">
        <v>11</v>
      </c>
      <c r="D17" s="66" t="s">
        <v>138</v>
      </c>
      <c r="E17" s="66">
        <v>76</v>
      </c>
      <c r="F17" s="66" t="s">
        <v>5</v>
      </c>
      <c r="G17" s="66">
        <v>92</v>
      </c>
      <c r="H17" s="66" t="s">
        <v>3</v>
      </c>
      <c r="I17" s="66"/>
      <c r="J17" s="66"/>
      <c r="K17" s="66">
        <v>74</v>
      </c>
      <c r="L17" s="66" t="s">
        <v>6</v>
      </c>
      <c r="M17" s="66">
        <v>85</v>
      </c>
      <c r="N17" s="66" t="s">
        <v>4</v>
      </c>
      <c r="O17" s="66">
        <v>83</v>
      </c>
      <c r="P17" s="66" t="s">
        <v>7</v>
      </c>
      <c r="Q17" s="67"/>
      <c r="R17" s="67"/>
      <c r="S17" s="67"/>
      <c r="T17" s="67"/>
      <c r="U17" s="65">
        <v>58</v>
      </c>
      <c r="V17" s="65" t="s">
        <v>9</v>
      </c>
      <c r="W17" s="65" t="s">
        <v>1</v>
      </c>
      <c r="X17" s="65" t="s">
        <v>1</v>
      </c>
      <c r="Y17" s="65" t="s">
        <v>1</v>
      </c>
      <c r="Z17" s="65" t="s">
        <v>2</v>
      </c>
      <c r="AA17" s="67">
        <f t="shared" si="1"/>
        <v>410</v>
      </c>
      <c r="AB17" s="68">
        <f t="shared" si="0"/>
        <v>82</v>
      </c>
      <c r="AC17" s="66"/>
    </row>
    <row r="18" spans="1:29" customFormat="1" ht="18.75" x14ac:dyDescent="0.3">
      <c r="A18" s="65">
        <v>13</v>
      </c>
      <c r="B18" s="66">
        <v>22614720</v>
      </c>
      <c r="C18" s="66" t="s">
        <v>11</v>
      </c>
      <c r="D18" s="66" t="s">
        <v>139</v>
      </c>
      <c r="E18" s="66">
        <v>75</v>
      </c>
      <c r="F18" s="66" t="s">
        <v>5</v>
      </c>
      <c r="G18" s="66">
        <v>85</v>
      </c>
      <c r="H18" s="66" t="s">
        <v>4</v>
      </c>
      <c r="I18" s="66"/>
      <c r="J18" s="66"/>
      <c r="K18" s="66">
        <v>83</v>
      </c>
      <c r="L18" s="66" t="s">
        <v>4</v>
      </c>
      <c r="M18" s="66">
        <v>77</v>
      </c>
      <c r="N18" s="66" t="s">
        <v>6</v>
      </c>
      <c r="O18" s="66">
        <v>74</v>
      </c>
      <c r="P18" s="66" t="s">
        <v>5</v>
      </c>
      <c r="Q18" s="67"/>
      <c r="R18" s="67"/>
      <c r="S18" s="67"/>
      <c r="T18" s="67"/>
      <c r="U18" s="65"/>
      <c r="V18" s="65"/>
      <c r="W18" s="65" t="s">
        <v>1</v>
      </c>
      <c r="X18" s="65" t="s">
        <v>1</v>
      </c>
      <c r="Y18" s="65" t="s">
        <v>1</v>
      </c>
      <c r="Z18" s="65" t="s">
        <v>2</v>
      </c>
      <c r="AA18" s="67">
        <f t="shared" si="1"/>
        <v>394</v>
      </c>
      <c r="AB18" s="68">
        <f t="shared" si="0"/>
        <v>78.8</v>
      </c>
      <c r="AC18" s="66"/>
    </row>
    <row r="19" spans="1:29" customFormat="1" ht="18.75" x14ac:dyDescent="0.3">
      <c r="A19" s="65">
        <v>14</v>
      </c>
      <c r="B19" s="66">
        <v>22614721</v>
      </c>
      <c r="C19" s="66" t="s">
        <v>11</v>
      </c>
      <c r="D19" s="66" t="s">
        <v>140</v>
      </c>
      <c r="E19" s="66">
        <v>89</v>
      </c>
      <c r="F19" s="66" t="s">
        <v>4</v>
      </c>
      <c r="G19" s="66"/>
      <c r="H19" s="66"/>
      <c r="I19" s="66"/>
      <c r="J19" s="66"/>
      <c r="K19" s="66">
        <v>76</v>
      </c>
      <c r="L19" s="66" t="s">
        <v>6</v>
      </c>
      <c r="M19" s="66">
        <v>81</v>
      </c>
      <c r="N19" s="66" t="s">
        <v>7</v>
      </c>
      <c r="O19" s="66">
        <v>78</v>
      </c>
      <c r="P19" s="66" t="s">
        <v>6</v>
      </c>
      <c r="Q19" s="66">
        <v>78</v>
      </c>
      <c r="R19" s="66" t="s">
        <v>5</v>
      </c>
      <c r="S19" s="67"/>
      <c r="T19" s="67"/>
      <c r="U19" s="65"/>
      <c r="V19" s="65"/>
      <c r="W19" s="65" t="s">
        <v>1</v>
      </c>
      <c r="X19" s="65" t="s">
        <v>1</v>
      </c>
      <c r="Y19" s="65" t="s">
        <v>1</v>
      </c>
      <c r="Z19" s="65" t="s">
        <v>2</v>
      </c>
      <c r="AA19" s="67">
        <f t="shared" si="1"/>
        <v>402</v>
      </c>
      <c r="AB19" s="68">
        <f t="shared" si="0"/>
        <v>80.400000000000006</v>
      </c>
      <c r="AC19" s="66"/>
    </row>
    <row r="20" spans="1:29" customFormat="1" ht="18.75" x14ac:dyDescent="0.3">
      <c r="A20" s="65">
        <v>15</v>
      </c>
      <c r="B20" s="66">
        <v>22614722</v>
      </c>
      <c r="C20" s="66" t="s">
        <v>11</v>
      </c>
      <c r="D20" s="66" t="s">
        <v>141</v>
      </c>
      <c r="E20" s="66">
        <v>75</v>
      </c>
      <c r="F20" s="66" t="s">
        <v>5</v>
      </c>
      <c r="G20" s="66">
        <v>86</v>
      </c>
      <c r="H20" s="66" t="s">
        <v>4</v>
      </c>
      <c r="I20" s="66">
        <v>81</v>
      </c>
      <c r="J20" s="66" t="s">
        <v>4</v>
      </c>
      <c r="K20" s="66">
        <v>80</v>
      </c>
      <c r="L20" s="66" t="s">
        <v>7</v>
      </c>
      <c r="M20" s="66">
        <v>84</v>
      </c>
      <c r="N20" s="66" t="s">
        <v>4</v>
      </c>
      <c r="O20" s="65"/>
      <c r="P20" s="65"/>
      <c r="Q20" s="67"/>
      <c r="R20" s="67"/>
      <c r="S20" s="67"/>
      <c r="T20" s="67"/>
      <c r="U20" s="65"/>
      <c r="V20" s="65"/>
      <c r="W20" s="65" t="s">
        <v>1</v>
      </c>
      <c r="X20" s="65" t="s">
        <v>1</v>
      </c>
      <c r="Y20" s="65" t="s">
        <v>1</v>
      </c>
      <c r="Z20" s="65" t="s">
        <v>2</v>
      </c>
      <c r="AA20" s="67">
        <f t="shared" si="1"/>
        <v>406</v>
      </c>
      <c r="AB20" s="68">
        <f t="shared" si="0"/>
        <v>81.2</v>
      </c>
      <c r="AC20" s="66"/>
    </row>
    <row r="21" spans="1:29" customFormat="1" ht="18.75" x14ac:dyDescent="0.3">
      <c r="A21" s="65">
        <v>16</v>
      </c>
      <c r="B21" s="66">
        <v>22614723</v>
      </c>
      <c r="C21" s="66" t="s">
        <v>11</v>
      </c>
      <c r="D21" s="66" t="s">
        <v>142</v>
      </c>
      <c r="E21" s="66">
        <v>54</v>
      </c>
      <c r="F21" s="66" t="s">
        <v>10</v>
      </c>
      <c r="G21" s="66">
        <v>81</v>
      </c>
      <c r="H21" s="66" t="s">
        <v>7</v>
      </c>
      <c r="I21" s="66">
        <v>51</v>
      </c>
      <c r="J21" s="66" t="s">
        <v>10</v>
      </c>
      <c r="K21" s="66">
        <v>61</v>
      </c>
      <c r="L21" s="66" t="s">
        <v>10</v>
      </c>
      <c r="M21" s="66">
        <v>58</v>
      </c>
      <c r="N21" s="66" t="s">
        <v>10</v>
      </c>
      <c r="O21" s="65"/>
      <c r="P21" s="65"/>
      <c r="Q21" s="67"/>
      <c r="R21" s="67"/>
      <c r="S21" s="67"/>
      <c r="T21" s="67"/>
      <c r="U21" s="65"/>
      <c r="V21" s="65"/>
      <c r="W21" s="65" t="s">
        <v>1</v>
      </c>
      <c r="X21" s="65" t="s">
        <v>1</v>
      </c>
      <c r="Y21" s="65" t="s">
        <v>1</v>
      </c>
      <c r="Z21" s="65" t="s">
        <v>2</v>
      </c>
      <c r="AA21" s="67">
        <f t="shared" si="1"/>
        <v>305</v>
      </c>
      <c r="AB21" s="68">
        <f t="shared" si="0"/>
        <v>61</v>
      </c>
      <c r="AC21" s="66"/>
    </row>
    <row r="22" spans="1:29" s="57" customFormat="1" ht="18.75" x14ac:dyDescent="0.3">
      <c r="A22" s="65">
        <v>17</v>
      </c>
      <c r="B22" s="66">
        <v>22614724</v>
      </c>
      <c r="C22" s="66" t="s">
        <v>11</v>
      </c>
      <c r="D22" s="66" t="s">
        <v>143</v>
      </c>
      <c r="E22" s="66">
        <v>88</v>
      </c>
      <c r="F22" s="66" t="s">
        <v>4</v>
      </c>
      <c r="G22" s="66">
        <v>95</v>
      </c>
      <c r="H22" s="66" t="s">
        <v>1</v>
      </c>
      <c r="I22" s="66">
        <v>85</v>
      </c>
      <c r="J22" s="66" t="s">
        <v>4</v>
      </c>
      <c r="K22" s="66">
        <v>80</v>
      </c>
      <c r="L22" s="66" t="s">
        <v>7</v>
      </c>
      <c r="M22" s="66">
        <v>84</v>
      </c>
      <c r="N22" s="66" t="s">
        <v>4</v>
      </c>
      <c r="O22" s="65"/>
      <c r="P22" s="65"/>
      <c r="Q22" s="67"/>
      <c r="R22" s="67"/>
      <c r="S22" s="67"/>
      <c r="T22" s="67"/>
      <c r="U22" s="69"/>
      <c r="V22" s="69"/>
      <c r="W22" s="69" t="s">
        <v>1</v>
      </c>
      <c r="X22" s="69" t="s">
        <v>1</v>
      </c>
      <c r="Y22" s="69" t="s">
        <v>1</v>
      </c>
      <c r="Z22" s="69" t="s">
        <v>2</v>
      </c>
      <c r="AA22" s="67">
        <f t="shared" si="1"/>
        <v>432</v>
      </c>
      <c r="AB22" s="70">
        <f t="shared" si="0"/>
        <v>86.4</v>
      </c>
      <c r="AC22" s="71"/>
    </row>
    <row r="23" spans="1:29" customFormat="1" ht="18.75" x14ac:dyDescent="0.3">
      <c r="A23" s="65">
        <v>18</v>
      </c>
      <c r="B23" s="66">
        <v>22614725</v>
      </c>
      <c r="C23" s="66" t="s">
        <v>11</v>
      </c>
      <c r="D23" s="66" t="s">
        <v>144</v>
      </c>
      <c r="E23" s="66">
        <v>91</v>
      </c>
      <c r="F23" s="66" t="s">
        <v>4</v>
      </c>
      <c r="G23" s="66">
        <v>99</v>
      </c>
      <c r="H23" s="66" t="s">
        <v>1</v>
      </c>
      <c r="I23" s="66">
        <v>97</v>
      </c>
      <c r="J23" s="66" t="s">
        <v>1</v>
      </c>
      <c r="K23" s="66">
        <v>96</v>
      </c>
      <c r="L23" s="66" t="s">
        <v>1</v>
      </c>
      <c r="M23" s="66">
        <v>95</v>
      </c>
      <c r="N23" s="66" t="s">
        <v>1</v>
      </c>
      <c r="O23" s="65"/>
      <c r="P23" s="65"/>
      <c r="Q23" s="67"/>
      <c r="R23" s="67"/>
      <c r="S23" s="67"/>
      <c r="T23" s="67"/>
      <c r="U23" s="65"/>
      <c r="V23" s="65"/>
      <c r="W23" s="65" t="s">
        <v>1</v>
      </c>
      <c r="X23" s="65" t="s">
        <v>1</v>
      </c>
      <c r="Y23" s="65" t="s">
        <v>1</v>
      </c>
      <c r="Z23" s="65" t="s">
        <v>2</v>
      </c>
      <c r="AA23" s="67">
        <f t="shared" si="1"/>
        <v>478</v>
      </c>
      <c r="AB23" s="68">
        <f t="shared" si="0"/>
        <v>95.6</v>
      </c>
      <c r="AC23" s="66"/>
    </row>
    <row r="24" spans="1:29" customFormat="1" ht="18.75" x14ac:dyDescent="0.3">
      <c r="A24" s="65">
        <v>19</v>
      </c>
      <c r="B24" s="66">
        <v>22614726</v>
      </c>
      <c r="C24" s="66" t="s">
        <v>11</v>
      </c>
      <c r="D24" s="66" t="s">
        <v>145</v>
      </c>
      <c r="E24" s="66">
        <v>63</v>
      </c>
      <c r="F24" s="66" t="s">
        <v>9</v>
      </c>
      <c r="G24" s="66"/>
      <c r="H24" s="66"/>
      <c r="I24" s="66">
        <v>61</v>
      </c>
      <c r="J24" s="66" t="s">
        <v>5</v>
      </c>
      <c r="K24" s="66">
        <v>63</v>
      </c>
      <c r="L24" s="66" t="s">
        <v>9</v>
      </c>
      <c r="M24" s="66">
        <v>64</v>
      </c>
      <c r="N24" s="66" t="s">
        <v>9</v>
      </c>
      <c r="O24" s="65"/>
      <c r="P24" s="65"/>
      <c r="Q24" s="66">
        <v>73</v>
      </c>
      <c r="R24" s="66" t="s">
        <v>9</v>
      </c>
      <c r="S24" s="67"/>
      <c r="T24" s="67"/>
      <c r="U24" s="65"/>
      <c r="V24" s="65"/>
      <c r="W24" s="65" t="s">
        <v>1</v>
      </c>
      <c r="X24" s="65" t="s">
        <v>1</v>
      </c>
      <c r="Y24" s="65" t="s">
        <v>1</v>
      </c>
      <c r="Z24" s="65" t="s">
        <v>2</v>
      </c>
      <c r="AA24" s="67">
        <f t="shared" si="1"/>
        <v>324</v>
      </c>
      <c r="AB24" s="68">
        <f t="shared" si="0"/>
        <v>64.8</v>
      </c>
      <c r="AC24" s="66"/>
    </row>
    <row r="25" spans="1:29" customFormat="1" ht="18.75" x14ac:dyDescent="0.3">
      <c r="A25" s="65">
        <v>20</v>
      </c>
      <c r="B25" s="66">
        <v>22614727</v>
      </c>
      <c r="C25" s="66" t="s">
        <v>11</v>
      </c>
      <c r="D25" s="66" t="s">
        <v>146</v>
      </c>
      <c r="E25" s="66">
        <v>55</v>
      </c>
      <c r="F25" s="66" t="s">
        <v>10</v>
      </c>
      <c r="G25" s="66"/>
      <c r="H25" s="66"/>
      <c r="I25" s="66"/>
      <c r="J25" s="66"/>
      <c r="K25" s="66">
        <v>61</v>
      </c>
      <c r="L25" s="66" t="s">
        <v>10</v>
      </c>
      <c r="M25" s="66">
        <v>72</v>
      </c>
      <c r="N25" s="66" t="s">
        <v>5</v>
      </c>
      <c r="O25" s="66">
        <v>71</v>
      </c>
      <c r="P25" s="66" t="s">
        <v>5</v>
      </c>
      <c r="Q25" s="66">
        <v>63</v>
      </c>
      <c r="R25" s="66" t="s">
        <v>10</v>
      </c>
      <c r="S25" s="67">
        <v>73</v>
      </c>
      <c r="T25" s="67" t="s">
        <v>5</v>
      </c>
      <c r="U25" s="65"/>
      <c r="V25" s="65"/>
      <c r="W25" s="65" t="s">
        <v>1</v>
      </c>
      <c r="X25" s="65" t="s">
        <v>1</v>
      </c>
      <c r="Y25" s="65" t="s">
        <v>1</v>
      </c>
      <c r="Z25" s="65" t="s">
        <v>2</v>
      </c>
      <c r="AA25" s="67">
        <f t="shared" si="1"/>
        <v>322</v>
      </c>
      <c r="AB25" s="68">
        <f t="shared" si="0"/>
        <v>64.400000000000006</v>
      </c>
      <c r="AC25" s="66"/>
    </row>
    <row r="26" spans="1:29" customFormat="1" ht="18.75" x14ac:dyDescent="0.3">
      <c r="A26" s="65">
        <v>21</v>
      </c>
      <c r="B26" s="66">
        <v>22614728</v>
      </c>
      <c r="C26" s="66" t="s">
        <v>11</v>
      </c>
      <c r="D26" s="66" t="s">
        <v>147</v>
      </c>
      <c r="E26" s="66">
        <v>80</v>
      </c>
      <c r="F26" s="66" t="s">
        <v>6</v>
      </c>
      <c r="G26" s="66">
        <v>94</v>
      </c>
      <c r="H26" s="66" t="s">
        <v>1</v>
      </c>
      <c r="I26" s="66">
        <v>81</v>
      </c>
      <c r="J26" s="66" t="s">
        <v>4</v>
      </c>
      <c r="K26" s="66">
        <v>84</v>
      </c>
      <c r="L26" s="66" t="s">
        <v>4</v>
      </c>
      <c r="M26" s="66">
        <v>86</v>
      </c>
      <c r="N26" s="66" t="s">
        <v>4</v>
      </c>
      <c r="O26" s="65"/>
      <c r="P26" s="65"/>
      <c r="Q26" s="67"/>
      <c r="R26" s="67"/>
      <c r="S26" s="67"/>
      <c r="T26" s="67"/>
      <c r="U26" s="65"/>
      <c r="V26" s="65"/>
      <c r="W26" s="65" t="s">
        <v>1</v>
      </c>
      <c r="X26" s="65" t="s">
        <v>1</v>
      </c>
      <c r="Y26" s="65" t="s">
        <v>1</v>
      </c>
      <c r="Z26" s="65" t="s">
        <v>2</v>
      </c>
      <c r="AA26" s="67">
        <f t="shared" si="1"/>
        <v>425</v>
      </c>
      <c r="AB26" s="68">
        <f t="shared" si="0"/>
        <v>85</v>
      </c>
      <c r="AC26" s="66"/>
    </row>
    <row r="27" spans="1:29" customFormat="1" ht="18.75" x14ac:dyDescent="0.3">
      <c r="A27" s="65">
        <v>22</v>
      </c>
      <c r="B27" s="66">
        <v>22614729</v>
      </c>
      <c r="C27" s="66" t="s">
        <v>11</v>
      </c>
      <c r="D27" s="66" t="s">
        <v>148</v>
      </c>
      <c r="E27" s="66">
        <v>66</v>
      </c>
      <c r="F27" s="66" t="s">
        <v>9</v>
      </c>
      <c r="G27" s="66">
        <v>85</v>
      </c>
      <c r="H27" s="66" t="s">
        <v>4</v>
      </c>
      <c r="I27" s="66"/>
      <c r="J27" s="66"/>
      <c r="K27" s="66">
        <v>74</v>
      </c>
      <c r="L27" s="66" t="s">
        <v>6</v>
      </c>
      <c r="M27" s="66">
        <v>72</v>
      </c>
      <c r="N27" s="66" t="s">
        <v>5</v>
      </c>
      <c r="O27" s="66">
        <v>80</v>
      </c>
      <c r="P27" s="66" t="s">
        <v>6</v>
      </c>
      <c r="Q27" s="67"/>
      <c r="R27" s="67"/>
      <c r="S27" s="67">
        <v>75</v>
      </c>
      <c r="T27" s="67" t="s">
        <v>6</v>
      </c>
      <c r="U27" s="65"/>
      <c r="V27" s="65"/>
      <c r="W27" s="65" t="s">
        <v>1</v>
      </c>
      <c r="X27" s="65" t="s">
        <v>1</v>
      </c>
      <c r="Y27" s="65" t="s">
        <v>1</v>
      </c>
      <c r="Z27" s="65" t="s">
        <v>2</v>
      </c>
      <c r="AA27" s="67">
        <f t="shared" si="1"/>
        <v>377</v>
      </c>
      <c r="AB27" s="68">
        <f t="shared" si="0"/>
        <v>75.400000000000006</v>
      </c>
      <c r="AC27" s="66"/>
    </row>
    <row r="28" spans="1:29" customFormat="1" ht="18.75" x14ac:dyDescent="0.3">
      <c r="A28" s="65">
        <v>23</v>
      </c>
      <c r="B28" s="66">
        <v>22614730</v>
      </c>
      <c r="C28" s="66" t="s">
        <v>11</v>
      </c>
      <c r="D28" s="66" t="s">
        <v>149</v>
      </c>
      <c r="E28" s="66">
        <v>87</v>
      </c>
      <c r="F28" s="66" t="s">
        <v>4</v>
      </c>
      <c r="G28" s="66">
        <v>91</v>
      </c>
      <c r="H28" s="66" t="s">
        <v>3</v>
      </c>
      <c r="I28" s="66">
        <v>81</v>
      </c>
      <c r="J28" s="66" t="s">
        <v>4</v>
      </c>
      <c r="K28" s="66">
        <v>76</v>
      </c>
      <c r="L28" s="66" t="s">
        <v>6</v>
      </c>
      <c r="M28" s="66">
        <v>77</v>
      </c>
      <c r="N28" s="66" t="s">
        <v>6</v>
      </c>
      <c r="O28" s="65"/>
      <c r="P28" s="65"/>
      <c r="Q28" s="67"/>
      <c r="R28" s="67"/>
      <c r="S28" s="67"/>
      <c r="T28" s="67"/>
      <c r="U28" s="65"/>
      <c r="V28" s="65"/>
      <c r="W28" s="65" t="s">
        <v>1</v>
      </c>
      <c r="X28" s="65" t="s">
        <v>1</v>
      </c>
      <c r="Y28" s="65" t="s">
        <v>1</v>
      </c>
      <c r="Z28" s="65" t="s">
        <v>2</v>
      </c>
      <c r="AA28" s="67">
        <f t="shared" si="1"/>
        <v>412</v>
      </c>
      <c r="AB28" s="68">
        <f t="shared" si="0"/>
        <v>82.4</v>
      </c>
      <c r="AC28" s="66"/>
    </row>
    <row r="29" spans="1:29" customFormat="1" ht="18.75" x14ac:dyDescent="0.3">
      <c r="A29" s="65">
        <v>24</v>
      </c>
      <c r="B29" s="66">
        <v>22614731</v>
      </c>
      <c r="C29" s="66" t="s">
        <v>11</v>
      </c>
      <c r="D29" s="66" t="s">
        <v>150</v>
      </c>
      <c r="E29" s="66">
        <v>79</v>
      </c>
      <c r="F29" s="66" t="s">
        <v>6</v>
      </c>
      <c r="G29" s="66">
        <v>92</v>
      </c>
      <c r="H29" s="66" t="s">
        <v>3</v>
      </c>
      <c r="I29" s="66">
        <v>97</v>
      </c>
      <c r="J29" s="66" t="s">
        <v>1</v>
      </c>
      <c r="K29" s="66">
        <v>88</v>
      </c>
      <c r="L29" s="66" t="s">
        <v>3</v>
      </c>
      <c r="M29" s="66">
        <v>86</v>
      </c>
      <c r="N29" s="66" t="s">
        <v>4</v>
      </c>
      <c r="O29" s="65"/>
      <c r="P29" s="65"/>
      <c r="Q29" s="67"/>
      <c r="R29" s="67"/>
      <c r="S29" s="67"/>
      <c r="T29" s="67"/>
      <c r="U29" s="65"/>
      <c r="V29" s="65"/>
      <c r="W29" s="65" t="s">
        <v>1</v>
      </c>
      <c r="X29" s="65" t="s">
        <v>1</v>
      </c>
      <c r="Y29" s="65" t="s">
        <v>1</v>
      </c>
      <c r="Z29" s="65" t="s">
        <v>2</v>
      </c>
      <c r="AA29" s="67">
        <f t="shared" si="1"/>
        <v>442</v>
      </c>
      <c r="AB29" s="68">
        <f t="shared" si="0"/>
        <v>88.4</v>
      </c>
      <c r="AC29" s="66"/>
    </row>
    <row r="30" spans="1:29" customFormat="1" ht="18.75" x14ac:dyDescent="0.3">
      <c r="A30" s="65">
        <v>25</v>
      </c>
      <c r="B30" s="66">
        <v>22614732</v>
      </c>
      <c r="C30" s="66" t="s">
        <v>11</v>
      </c>
      <c r="D30" s="66" t="s">
        <v>151</v>
      </c>
      <c r="E30" s="66">
        <v>63</v>
      </c>
      <c r="F30" s="66" t="s">
        <v>9</v>
      </c>
      <c r="G30" s="66"/>
      <c r="H30" s="66"/>
      <c r="I30" s="66">
        <v>53</v>
      </c>
      <c r="J30" s="66" t="s">
        <v>10</v>
      </c>
      <c r="K30" s="66">
        <v>63</v>
      </c>
      <c r="L30" s="66" t="s">
        <v>9</v>
      </c>
      <c r="M30" s="66">
        <v>64</v>
      </c>
      <c r="N30" s="66" t="s">
        <v>9</v>
      </c>
      <c r="O30" s="65"/>
      <c r="P30" s="65"/>
      <c r="Q30" s="66">
        <v>67</v>
      </c>
      <c r="R30" s="66" t="s">
        <v>10</v>
      </c>
      <c r="S30" s="67"/>
      <c r="T30" s="67"/>
      <c r="U30" s="65"/>
      <c r="V30" s="65"/>
      <c r="W30" s="65" t="s">
        <v>1</v>
      </c>
      <c r="X30" s="65" t="s">
        <v>1</v>
      </c>
      <c r="Y30" s="65" t="s">
        <v>1</v>
      </c>
      <c r="Z30" s="65" t="s">
        <v>2</v>
      </c>
      <c r="AA30" s="67">
        <f t="shared" si="1"/>
        <v>310</v>
      </c>
      <c r="AB30" s="68">
        <f t="shared" si="0"/>
        <v>62</v>
      </c>
      <c r="AC30" s="66"/>
    </row>
    <row r="31" spans="1:29" customFormat="1" ht="18.75" x14ac:dyDescent="0.3">
      <c r="A31" s="65">
        <v>26</v>
      </c>
      <c r="B31" s="66">
        <v>22614733</v>
      </c>
      <c r="C31" s="66" t="s">
        <v>11</v>
      </c>
      <c r="D31" s="66" t="s">
        <v>152</v>
      </c>
      <c r="E31" s="66">
        <v>80</v>
      </c>
      <c r="F31" s="66" t="s">
        <v>6</v>
      </c>
      <c r="G31" s="66">
        <v>88</v>
      </c>
      <c r="H31" s="66" t="s">
        <v>3</v>
      </c>
      <c r="I31" s="66">
        <v>64</v>
      </c>
      <c r="J31" s="66" t="s">
        <v>5</v>
      </c>
      <c r="K31" s="66">
        <v>69</v>
      </c>
      <c r="L31" s="66" t="s">
        <v>5</v>
      </c>
      <c r="M31" s="66">
        <v>75</v>
      </c>
      <c r="N31" s="66" t="s">
        <v>6</v>
      </c>
      <c r="O31" s="65"/>
      <c r="P31" s="65"/>
      <c r="Q31" s="67"/>
      <c r="R31" s="67"/>
      <c r="S31" s="67"/>
      <c r="T31" s="67"/>
      <c r="U31" s="65"/>
      <c r="V31" s="65"/>
      <c r="W31" s="65" t="s">
        <v>1</v>
      </c>
      <c r="X31" s="65" t="s">
        <v>1</v>
      </c>
      <c r="Y31" s="65" t="s">
        <v>1</v>
      </c>
      <c r="Z31" s="65" t="s">
        <v>2</v>
      </c>
      <c r="AA31" s="67">
        <f t="shared" si="1"/>
        <v>376</v>
      </c>
      <c r="AB31" s="68">
        <f t="shared" si="0"/>
        <v>75.2</v>
      </c>
      <c r="AC31" s="66"/>
    </row>
    <row r="32" spans="1:29" customFormat="1" ht="18.75" x14ac:dyDescent="0.3">
      <c r="A32" s="65">
        <v>27</v>
      </c>
      <c r="B32" s="66">
        <v>22614734</v>
      </c>
      <c r="C32" s="66" t="s">
        <v>11</v>
      </c>
      <c r="D32" s="66" t="s">
        <v>153</v>
      </c>
      <c r="E32" s="66">
        <v>80</v>
      </c>
      <c r="F32" s="66" t="s">
        <v>6</v>
      </c>
      <c r="G32" s="66">
        <v>91</v>
      </c>
      <c r="H32" s="66" t="s">
        <v>3</v>
      </c>
      <c r="I32" s="66"/>
      <c r="J32" s="66"/>
      <c r="K32" s="66">
        <v>75</v>
      </c>
      <c r="L32" s="66" t="s">
        <v>6</v>
      </c>
      <c r="M32" s="66">
        <v>77</v>
      </c>
      <c r="N32" s="66" t="s">
        <v>6</v>
      </c>
      <c r="O32" s="66">
        <v>79</v>
      </c>
      <c r="P32" s="66" t="s">
        <v>6</v>
      </c>
      <c r="Q32" s="67"/>
      <c r="R32" s="67"/>
      <c r="S32" s="67"/>
      <c r="T32" s="67"/>
      <c r="U32" s="65">
        <v>62</v>
      </c>
      <c r="V32" s="65" t="s">
        <v>5</v>
      </c>
      <c r="W32" s="65" t="s">
        <v>1</v>
      </c>
      <c r="X32" s="65" t="s">
        <v>1</v>
      </c>
      <c r="Y32" s="65" t="s">
        <v>1</v>
      </c>
      <c r="Z32" s="65" t="s">
        <v>2</v>
      </c>
      <c r="AA32" s="67">
        <f t="shared" si="1"/>
        <v>402</v>
      </c>
      <c r="AB32" s="68">
        <f t="shared" si="0"/>
        <v>80.400000000000006</v>
      </c>
      <c r="AC32" s="66"/>
    </row>
    <row r="33" spans="1:29" customFormat="1" ht="18.75" x14ac:dyDescent="0.3">
      <c r="A33" s="65">
        <v>28</v>
      </c>
      <c r="B33" s="66">
        <v>22614735</v>
      </c>
      <c r="C33" s="66" t="s">
        <v>11</v>
      </c>
      <c r="D33" s="66" t="s">
        <v>154</v>
      </c>
      <c r="E33" s="66">
        <v>64</v>
      </c>
      <c r="F33" s="66" t="s">
        <v>9</v>
      </c>
      <c r="G33" s="66"/>
      <c r="H33" s="66"/>
      <c r="I33" s="66"/>
      <c r="J33" s="66"/>
      <c r="K33" s="66">
        <v>64</v>
      </c>
      <c r="L33" s="66" t="s">
        <v>9</v>
      </c>
      <c r="M33" s="66">
        <v>63</v>
      </c>
      <c r="N33" s="66" t="s">
        <v>9</v>
      </c>
      <c r="O33" s="66">
        <v>69</v>
      </c>
      <c r="P33" s="66" t="s">
        <v>9</v>
      </c>
      <c r="Q33" s="66">
        <v>80</v>
      </c>
      <c r="R33" s="66" t="s">
        <v>5</v>
      </c>
      <c r="S33" s="67"/>
      <c r="T33" s="67"/>
      <c r="U33" s="65"/>
      <c r="V33" s="65"/>
      <c r="W33" s="65" t="s">
        <v>1</v>
      </c>
      <c r="X33" s="65" t="s">
        <v>1</v>
      </c>
      <c r="Y33" s="65" t="s">
        <v>1</v>
      </c>
      <c r="Z33" s="65" t="s">
        <v>2</v>
      </c>
      <c r="AA33" s="67">
        <f t="shared" si="1"/>
        <v>340</v>
      </c>
      <c r="AB33" s="68">
        <f t="shared" si="0"/>
        <v>68</v>
      </c>
      <c r="AC33" s="66"/>
    </row>
    <row r="34" spans="1:29" customFormat="1" ht="18.75" x14ac:dyDescent="0.3">
      <c r="A34" s="65">
        <v>29</v>
      </c>
      <c r="B34" s="66">
        <v>22614736</v>
      </c>
      <c r="C34" s="66" t="s">
        <v>11</v>
      </c>
      <c r="D34" s="66" t="s">
        <v>155</v>
      </c>
      <c r="E34" s="66">
        <v>79</v>
      </c>
      <c r="F34" s="66" t="s">
        <v>6</v>
      </c>
      <c r="G34" s="66"/>
      <c r="H34" s="66"/>
      <c r="I34" s="66">
        <v>65</v>
      </c>
      <c r="J34" s="66" t="s">
        <v>5</v>
      </c>
      <c r="K34" s="66">
        <v>69</v>
      </c>
      <c r="L34" s="66" t="s">
        <v>5</v>
      </c>
      <c r="M34" s="66">
        <v>76</v>
      </c>
      <c r="N34" s="66" t="s">
        <v>6</v>
      </c>
      <c r="O34" s="65"/>
      <c r="P34" s="65"/>
      <c r="Q34" s="66">
        <v>79</v>
      </c>
      <c r="R34" s="66" t="s">
        <v>5</v>
      </c>
      <c r="S34" s="67"/>
      <c r="T34" s="67"/>
      <c r="U34" s="65"/>
      <c r="V34" s="65"/>
      <c r="W34" s="65" t="s">
        <v>1</v>
      </c>
      <c r="X34" s="65" t="s">
        <v>1</v>
      </c>
      <c r="Y34" s="65" t="s">
        <v>1</v>
      </c>
      <c r="Z34" s="65" t="s">
        <v>2</v>
      </c>
      <c r="AA34" s="67">
        <f t="shared" si="1"/>
        <v>368</v>
      </c>
      <c r="AB34" s="68">
        <f t="shared" si="0"/>
        <v>73.599999999999994</v>
      </c>
      <c r="AC34" s="66"/>
    </row>
    <row r="35" spans="1:29" ht="18.75" x14ac:dyDescent="0.3">
      <c r="A35" s="65">
        <v>30</v>
      </c>
      <c r="B35" s="66">
        <v>22614737</v>
      </c>
      <c r="C35" s="66" t="s">
        <v>11</v>
      </c>
      <c r="D35" s="66" t="s">
        <v>156</v>
      </c>
      <c r="E35" s="66">
        <v>63</v>
      </c>
      <c r="F35" s="66" t="s">
        <v>9</v>
      </c>
      <c r="G35" s="66">
        <v>86</v>
      </c>
      <c r="H35" s="66" t="s">
        <v>4</v>
      </c>
      <c r="I35" s="66">
        <v>58</v>
      </c>
      <c r="J35" s="66" t="s">
        <v>9</v>
      </c>
      <c r="K35" s="66">
        <v>74</v>
      </c>
      <c r="L35" s="66" t="s">
        <v>6</v>
      </c>
      <c r="M35" s="66">
        <v>65</v>
      </c>
      <c r="N35" s="66" t="s">
        <v>9</v>
      </c>
      <c r="O35" s="65"/>
      <c r="P35" s="65"/>
      <c r="Q35" s="67"/>
      <c r="R35" s="67"/>
      <c r="S35" s="67"/>
      <c r="T35" s="67"/>
      <c r="U35" s="65"/>
      <c r="V35" s="65"/>
      <c r="W35" s="65" t="s">
        <v>1</v>
      </c>
      <c r="X35" s="65" t="s">
        <v>1</v>
      </c>
      <c r="Y35" s="65" t="s">
        <v>1</v>
      </c>
      <c r="Z35" s="65" t="s">
        <v>2</v>
      </c>
      <c r="AA35" s="67">
        <f t="shared" si="1"/>
        <v>346</v>
      </c>
      <c r="AB35" s="68">
        <f t="shared" ref="AB35:AB45" si="2">AA35/5</f>
        <v>69.2</v>
      </c>
      <c r="AC35" s="66"/>
    </row>
    <row r="36" spans="1:29" ht="18.75" x14ac:dyDescent="0.3">
      <c r="A36" s="65">
        <v>31</v>
      </c>
      <c r="B36" s="66">
        <v>22614738</v>
      </c>
      <c r="C36" s="66" t="s">
        <v>11</v>
      </c>
      <c r="D36" s="66" t="s">
        <v>156</v>
      </c>
      <c r="E36" s="66">
        <v>71</v>
      </c>
      <c r="F36" s="66" t="s">
        <v>9</v>
      </c>
      <c r="G36" s="66"/>
      <c r="H36" s="66"/>
      <c r="I36" s="66"/>
      <c r="J36" s="66"/>
      <c r="K36" s="66">
        <v>75</v>
      </c>
      <c r="L36" s="66" t="s">
        <v>6</v>
      </c>
      <c r="M36" s="66">
        <v>74</v>
      </c>
      <c r="N36" s="66" t="s">
        <v>6</v>
      </c>
      <c r="O36" s="66">
        <v>74</v>
      </c>
      <c r="P36" s="66" t="s">
        <v>5</v>
      </c>
      <c r="Q36" s="66">
        <v>78</v>
      </c>
      <c r="R36" s="66" t="s">
        <v>5</v>
      </c>
      <c r="S36" s="67">
        <v>83</v>
      </c>
      <c r="T36" s="67" t="s">
        <v>7</v>
      </c>
      <c r="U36" s="65"/>
      <c r="V36" s="65"/>
      <c r="W36" s="65" t="s">
        <v>1</v>
      </c>
      <c r="X36" s="65" t="s">
        <v>1</v>
      </c>
      <c r="Y36" s="65" t="s">
        <v>1</v>
      </c>
      <c r="Z36" s="65" t="s">
        <v>2</v>
      </c>
      <c r="AA36" s="67">
        <f t="shared" si="1"/>
        <v>372</v>
      </c>
      <c r="AB36" s="68">
        <f t="shared" si="2"/>
        <v>74.400000000000006</v>
      </c>
      <c r="AC36" s="66"/>
    </row>
    <row r="37" spans="1:29" ht="18.75" x14ac:dyDescent="0.3">
      <c r="A37" s="65">
        <v>32</v>
      </c>
      <c r="B37" s="66">
        <v>22614739</v>
      </c>
      <c r="C37" s="66" t="s">
        <v>11</v>
      </c>
      <c r="D37" s="66" t="s">
        <v>156</v>
      </c>
      <c r="E37" s="66">
        <v>70</v>
      </c>
      <c r="F37" s="66" t="s">
        <v>9</v>
      </c>
      <c r="G37" s="66">
        <v>89</v>
      </c>
      <c r="H37" s="66" t="s">
        <v>3</v>
      </c>
      <c r="I37" s="66">
        <v>81</v>
      </c>
      <c r="J37" s="66" t="s">
        <v>4</v>
      </c>
      <c r="K37" s="66">
        <v>76</v>
      </c>
      <c r="L37" s="66" t="s">
        <v>6</v>
      </c>
      <c r="M37" s="66">
        <v>78</v>
      </c>
      <c r="N37" s="66" t="s">
        <v>6</v>
      </c>
      <c r="O37" s="65"/>
      <c r="P37" s="65"/>
      <c r="Q37" s="67"/>
      <c r="R37" s="67"/>
      <c r="S37" s="67"/>
      <c r="T37" s="67"/>
      <c r="U37" s="65"/>
      <c r="V37" s="65"/>
      <c r="W37" s="65" t="s">
        <v>1</v>
      </c>
      <c r="X37" s="65" t="s">
        <v>1</v>
      </c>
      <c r="Y37" s="65" t="s">
        <v>1</v>
      </c>
      <c r="Z37" s="65" t="s">
        <v>2</v>
      </c>
      <c r="AA37" s="67">
        <f t="shared" si="1"/>
        <v>394</v>
      </c>
      <c r="AB37" s="68">
        <f t="shared" si="2"/>
        <v>78.8</v>
      </c>
      <c r="AC37" s="66"/>
    </row>
    <row r="38" spans="1:29" customFormat="1" ht="18.75" x14ac:dyDescent="0.3">
      <c r="A38" s="65">
        <v>33</v>
      </c>
      <c r="B38" s="66">
        <v>22614740</v>
      </c>
      <c r="C38" s="66" t="s">
        <v>11</v>
      </c>
      <c r="D38" s="66" t="s">
        <v>157</v>
      </c>
      <c r="E38" s="66">
        <v>62</v>
      </c>
      <c r="F38" s="66" t="s">
        <v>10</v>
      </c>
      <c r="G38" s="66">
        <v>86</v>
      </c>
      <c r="H38" s="66" t="s">
        <v>4</v>
      </c>
      <c r="I38" s="66">
        <v>81</v>
      </c>
      <c r="J38" s="66" t="s">
        <v>4</v>
      </c>
      <c r="K38" s="66">
        <v>69</v>
      </c>
      <c r="L38" s="66" t="s">
        <v>5</v>
      </c>
      <c r="M38" s="66">
        <v>62</v>
      </c>
      <c r="N38" s="66" t="s">
        <v>9</v>
      </c>
      <c r="O38" s="65"/>
      <c r="P38" s="65"/>
      <c r="Q38" s="67"/>
      <c r="R38" s="67"/>
      <c r="S38" s="67"/>
      <c r="T38" s="67"/>
      <c r="U38" s="65"/>
      <c r="V38" s="65"/>
      <c r="W38" s="65" t="s">
        <v>1</v>
      </c>
      <c r="X38" s="65" t="s">
        <v>1</v>
      </c>
      <c r="Y38" s="65" t="s">
        <v>1</v>
      </c>
      <c r="Z38" s="65" t="s">
        <v>2</v>
      </c>
      <c r="AA38" s="67">
        <f t="shared" si="1"/>
        <v>360</v>
      </c>
      <c r="AB38" s="68">
        <f t="shared" si="2"/>
        <v>72</v>
      </c>
      <c r="AC38" s="66"/>
    </row>
    <row r="39" spans="1:29" ht="18.75" x14ac:dyDescent="0.3">
      <c r="A39" s="65">
        <v>34</v>
      </c>
      <c r="B39" s="66">
        <v>22614741</v>
      </c>
      <c r="C39" s="66" t="s">
        <v>11</v>
      </c>
      <c r="D39" s="66" t="s">
        <v>158</v>
      </c>
      <c r="E39" s="66">
        <v>80</v>
      </c>
      <c r="F39" s="66" t="s">
        <v>6</v>
      </c>
      <c r="G39" s="66">
        <v>96</v>
      </c>
      <c r="H39" s="66" t="s">
        <v>1</v>
      </c>
      <c r="I39" s="66">
        <v>69</v>
      </c>
      <c r="J39" s="66" t="s">
        <v>6</v>
      </c>
      <c r="K39" s="66">
        <v>75</v>
      </c>
      <c r="L39" s="66" t="s">
        <v>6</v>
      </c>
      <c r="M39" s="66">
        <v>76</v>
      </c>
      <c r="N39" s="66" t="s">
        <v>6</v>
      </c>
      <c r="O39" s="65"/>
      <c r="P39" s="65"/>
      <c r="Q39" s="67"/>
      <c r="R39" s="67"/>
      <c r="S39" s="67"/>
      <c r="T39" s="67"/>
      <c r="U39" s="65"/>
      <c r="V39" s="65"/>
      <c r="W39" s="65" t="s">
        <v>1</v>
      </c>
      <c r="X39" s="65" t="s">
        <v>1</v>
      </c>
      <c r="Y39" s="65" t="s">
        <v>1</v>
      </c>
      <c r="Z39" s="65" t="s">
        <v>2</v>
      </c>
      <c r="AA39" s="67">
        <f t="shared" si="1"/>
        <v>396</v>
      </c>
      <c r="AB39" s="68">
        <f t="shared" si="2"/>
        <v>79.2</v>
      </c>
      <c r="AC39" s="66"/>
    </row>
    <row r="40" spans="1:29" ht="18.75" x14ac:dyDescent="0.3">
      <c r="A40" s="65">
        <v>35</v>
      </c>
      <c r="B40" s="66">
        <v>22614742</v>
      </c>
      <c r="C40" s="66" t="s">
        <v>11</v>
      </c>
      <c r="D40" s="66" t="s">
        <v>159</v>
      </c>
      <c r="E40" s="66">
        <v>88</v>
      </c>
      <c r="F40" s="66" t="s">
        <v>4</v>
      </c>
      <c r="G40" s="66">
        <v>95</v>
      </c>
      <c r="H40" s="66" t="s">
        <v>1</v>
      </c>
      <c r="I40" s="66">
        <v>67</v>
      </c>
      <c r="J40" s="66" t="s">
        <v>5</v>
      </c>
      <c r="K40" s="66">
        <v>77</v>
      </c>
      <c r="L40" s="66" t="s">
        <v>6</v>
      </c>
      <c r="M40" s="66">
        <v>77</v>
      </c>
      <c r="N40" s="66" t="s">
        <v>6</v>
      </c>
      <c r="O40" s="65"/>
      <c r="P40" s="65"/>
      <c r="Q40" s="67"/>
      <c r="R40" s="67"/>
      <c r="S40" s="67"/>
      <c r="T40" s="67"/>
      <c r="U40" s="65"/>
      <c r="V40" s="65"/>
      <c r="W40" s="65" t="s">
        <v>1</v>
      </c>
      <c r="X40" s="65" t="s">
        <v>1</v>
      </c>
      <c r="Y40" s="65" t="s">
        <v>1</v>
      </c>
      <c r="Z40" s="65" t="s">
        <v>2</v>
      </c>
      <c r="AA40" s="67">
        <f t="shared" si="1"/>
        <v>404</v>
      </c>
      <c r="AB40" s="68">
        <f t="shared" si="2"/>
        <v>80.8</v>
      </c>
      <c r="AC40" s="66"/>
    </row>
    <row r="41" spans="1:29" ht="18.75" x14ac:dyDescent="0.3">
      <c r="A41" s="65">
        <v>36</v>
      </c>
      <c r="B41" s="66">
        <v>22614743</v>
      </c>
      <c r="C41" s="66" t="s">
        <v>11</v>
      </c>
      <c r="D41" s="66" t="s">
        <v>160</v>
      </c>
      <c r="E41" s="66">
        <v>62</v>
      </c>
      <c r="F41" s="66" t="s">
        <v>10</v>
      </c>
      <c r="G41" s="66">
        <v>85</v>
      </c>
      <c r="H41" s="66" t="s">
        <v>4</v>
      </c>
      <c r="I41" s="66">
        <v>60</v>
      </c>
      <c r="J41" s="66" t="s">
        <v>9</v>
      </c>
      <c r="K41" s="66">
        <v>68</v>
      </c>
      <c r="L41" s="66" t="s">
        <v>9</v>
      </c>
      <c r="M41" s="66">
        <v>63</v>
      </c>
      <c r="N41" s="66" t="s">
        <v>9</v>
      </c>
      <c r="O41" s="65"/>
      <c r="P41" s="65"/>
      <c r="Q41" s="67"/>
      <c r="R41" s="67"/>
      <c r="S41" s="67"/>
      <c r="T41" s="67"/>
      <c r="U41" s="65"/>
      <c r="V41" s="65"/>
      <c r="W41" s="65" t="s">
        <v>1</v>
      </c>
      <c r="X41" s="65" t="s">
        <v>1</v>
      </c>
      <c r="Y41" s="65" t="s">
        <v>1</v>
      </c>
      <c r="Z41" s="65" t="s">
        <v>2</v>
      </c>
      <c r="AA41" s="67">
        <f t="shared" si="1"/>
        <v>338</v>
      </c>
      <c r="AB41" s="68">
        <f t="shared" si="2"/>
        <v>67.599999999999994</v>
      </c>
      <c r="AC41" s="66"/>
    </row>
    <row r="42" spans="1:29" ht="18.75" x14ac:dyDescent="0.3">
      <c r="A42" s="65">
        <v>37</v>
      </c>
      <c r="B42" s="66">
        <v>22614744</v>
      </c>
      <c r="C42" s="66" t="s">
        <v>11</v>
      </c>
      <c r="D42" s="66" t="s">
        <v>161</v>
      </c>
      <c r="E42" s="66">
        <v>91</v>
      </c>
      <c r="F42" s="66" t="s">
        <v>4</v>
      </c>
      <c r="G42" s="66">
        <v>99</v>
      </c>
      <c r="H42" s="66" t="s">
        <v>1</v>
      </c>
      <c r="I42" s="66">
        <v>97</v>
      </c>
      <c r="J42" s="66" t="s">
        <v>1</v>
      </c>
      <c r="K42" s="66">
        <v>85</v>
      </c>
      <c r="L42" s="66" t="s">
        <v>4</v>
      </c>
      <c r="M42" s="66">
        <v>86</v>
      </c>
      <c r="N42" s="66" t="s">
        <v>4</v>
      </c>
      <c r="O42" s="65"/>
      <c r="P42" s="65"/>
      <c r="Q42" s="67"/>
      <c r="R42" s="67"/>
      <c r="S42" s="67"/>
      <c r="T42" s="67"/>
      <c r="U42" s="65"/>
      <c r="V42" s="65"/>
      <c r="W42" s="65" t="s">
        <v>1</v>
      </c>
      <c r="X42" s="65" t="s">
        <v>1</v>
      </c>
      <c r="Y42" s="65" t="s">
        <v>1</v>
      </c>
      <c r="Z42" s="65" t="s">
        <v>2</v>
      </c>
      <c r="AA42" s="67">
        <f t="shared" si="1"/>
        <v>458</v>
      </c>
      <c r="AB42" s="68">
        <f t="shared" si="2"/>
        <v>91.6</v>
      </c>
      <c r="AC42" s="66"/>
    </row>
    <row r="43" spans="1:29" ht="18.75" x14ac:dyDescent="0.3">
      <c r="A43" s="65">
        <v>38</v>
      </c>
      <c r="B43" s="66">
        <v>22614745</v>
      </c>
      <c r="C43" s="66" t="s">
        <v>11</v>
      </c>
      <c r="D43" s="66" t="s">
        <v>162</v>
      </c>
      <c r="E43" s="66">
        <v>63</v>
      </c>
      <c r="F43" s="66" t="s">
        <v>9</v>
      </c>
      <c r="G43" s="66">
        <v>80</v>
      </c>
      <c r="H43" s="66" t="s">
        <v>7</v>
      </c>
      <c r="I43" s="66">
        <v>61</v>
      </c>
      <c r="J43" s="66" t="s">
        <v>5</v>
      </c>
      <c r="K43" s="66">
        <v>70</v>
      </c>
      <c r="L43" s="66" t="s">
        <v>5</v>
      </c>
      <c r="M43" s="66">
        <v>73</v>
      </c>
      <c r="N43" s="66" t="s">
        <v>5</v>
      </c>
      <c r="O43" s="65"/>
      <c r="P43" s="65"/>
      <c r="Q43" s="67"/>
      <c r="R43" s="67"/>
      <c r="S43" s="67"/>
      <c r="T43" s="67"/>
      <c r="U43" s="65"/>
      <c r="V43" s="65"/>
      <c r="W43" s="65" t="s">
        <v>1</v>
      </c>
      <c r="X43" s="65" t="s">
        <v>1</v>
      </c>
      <c r="Y43" s="65" t="s">
        <v>1</v>
      </c>
      <c r="Z43" s="65" t="s">
        <v>2</v>
      </c>
      <c r="AA43" s="67">
        <f t="shared" si="1"/>
        <v>347</v>
      </c>
      <c r="AB43" s="68">
        <f t="shared" si="2"/>
        <v>69.400000000000006</v>
      </c>
      <c r="AC43" s="66"/>
    </row>
    <row r="44" spans="1:29" ht="18.75" x14ac:dyDescent="0.3">
      <c r="A44" s="65">
        <v>39</v>
      </c>
      <c r="B44" s="66">
        <v>22614746</v>
      </c>
      <c r="C44" s="66" t="s">
        <v>11</v>
      </c>
      <c r="D44" s="66" t="s">
        <v>163</v>
      </c>
      <c r="E44" s="66">
        <v>80</v>
      </c>
      <c r="F44" s="66" t="s">
        <v>6</v>
      </c>
      <c r="G44" s="66">
        <v>93</v>
      </c>
      <c r="H44" s="66" t="s">
        <v>1</v>
      </c>
      <c r="I44" s="66">
        <v>81</v>
      </c>
      <c r="J44" s="66" t="s">
        <v>4</v>
      </c>
      <c r="K44" s="66">
        <v>84</v>
      </c>
      <c r="L44" s="66" t="s">
        <v>4</v>
      </c>
      <c r="M44" s="66">
        <v>84</v>
      </c>
      <c r="N44" s="66" t="s">
        <v>4</v>
      </c>
      <c r="O44" s="65"/>
      <c r="P44" s="65"/>
      <c r="Q44" s="67"/>
      <c r="R44" s="67"/>
      <c r="S44" s="67"/>
      <c r="T44" s="67"/>
      <c r="U44" s="65"/>
      <c r="V44" s="65"/>
      <c r="W44" s="65" t="s">
        <v>1</v>
      </c>
      <c r="X44" s="65" t="s">
        <v>1</v>
      </c>
      <c r="Y44" s="65" t="s">
        <v>1</v>
      </c>
      <c r="Z44" s="65" t="s">
        <v>2</v>
      </c>
      <c r="AA44" s="67">
        <f t="shared" si="1"/>
        <v>422</v>
      </c>
      <c r="AB44" s="68">
        <f t="shared" si="2"/>
        <v>84.4</v>
      </c>
      <c r="AC44" s="66"/>
    </row>
    <row r="45" spans="1:29" ht="18.75" x14ac:dyDescent="0.3">
      <c r="A45" s="65">
        <v>40</v>
      </c>
      <c r="B45" s="66">
        <v>22614747</v>
      </c>
      <c r="C45" s="66" t="s">
        <v>11</v>
      </c>
      <c r="D45" s="66" t="s">
        <v>164</v>
      </c>
      <c r="E45" s="66">
        <v>66</v>
      </c>
      <c r="F45" s="66" t="s">
        <v>9</v>
      </c>
      <c r="G45" s="66">
        <v>87</v>
      </c>
      <c r="H45" s="66" t="s">
        <v>3</v>
      </c>
      <c r="I45" s="66">
        <v>68</v>
      </c>
      <c r="J45" s="66" t="s">
        <v>5</v>
      </c>
      <c r="K45" s="66">
        <v>69</v>
      </c>
      <c r="L45" s="66" t="s">
        <v>5</v>
      </c>
      <c r="M45" s="66">
        <v>73</v>
      </c>
      <c r="N45" s="66" t="s">
        <v>5</v>
      </c>
      <c r="O45" s="65"/>
      <c r="P45" s="65"/>
      <c r="Q45" s="67"/>
      <c r="R45" s="67"/>
      <c r="S45" s="67"/>
      <c r="T45" s="67"/>
      <c r="U45" s="65"/>
      <c r="V45" s="65"/>
      <c r="W45" s="65" t="s">
        <v>1</v>
      </c>
      <c r="X45" s="65" t="s">
        <v>1</v>
      </c>
      <c r="Y45" s="65" t="s">
        <v>1</v>
      </c>
      <c r="Z45" s="65" t="s">
        <v>2</v>
      </c>
      <c r="AA45" s="67">
        <f t="shared" si="1"/>
        <v>363</v>
      </c>
      <c r="AB45" s="68">
        <f t="shared" si="2"/>
        <v>72.599999999999994</v>
      </c>
      <c r="AC45" s="66"/>
    </row>
    <row r="47" spans="1:29" x14ac:dyDescent="0.25">
      <c r="I47"/>
      <c r="K47"/>
      <c r="M47"/>
      <c r="O47"/>
      <c r="Q47"/>
      <c r="S47"/>
      <c r="AB47"/>
    </row>
    <row r="48" spans="1:29" x14ac:dyDescent="0.25">
      <c r="I48"/>
      <c r="K48"/>
      <c r="M48"/>
      <c r="O48"/>
      <c r="Q48"/>
      <c r="S48"/>
      <c r="AB48"/>
    </row>
    <row r="49" spans="1:29" x14ac:dyDescent="0.25">
      <c r="I49"/>
      <c r="K49"/>
      <c r="M49"/>
      <c r="O49"/>
      <c r="Q49"/>
      <c r="S49"/>
      <c r="AB49"/>
    </row>
    <row r="50" spans="1:29" x14ac:dyDescent="0.25">
      <c r="I50"/>
      <c r="K50"/>
      <c r="M50"/>
      <c r="O50"/>
      <c r="Q50"/>
      <c r="S50"/>
      <c r="AB50"/>
    </row>
    <row r="51" spans="1:29" s="73" customFormat="1" ht="21" x14ac:dyDescent="0.35">
      <c r="A51" s="72"/>
      <c r="B51" s="72" t="s">
        <v>127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 t="s">
        <v>71</v>
      </c>
      <c r="U51" s="72"/>
      <c r="V51" s="72"/>
      <c r="W51" s="72"/>
      <c r="X51" s="72"/>
      <c r="Y51" s="72"/>
      <c r="Z51" s="72"/>
      <c r="AA51" s="72"/>
      <c r="AB51" s="72"/>
      <c r="AC51" s="72"/>
    </row>
    <row r="52" spans="1:29" x14ac:dyDescent="0.25">
      <c r="E52" s="1"/>
      <c r="F52" s="1"/>
      <c r="G52" s="1"/>
      <c r="H52" s="10"/>
      <c r="I52" s="10"/>
      <c r="J52" s="10"/>
    </row>
    <row r="53" spans="1:29" x14ac:dyDescent="0.25">
      <c r="E53" s="1"/>
      <c r="F53" s="1"/>
      <c r="G53" s="1"/>
      <c r="H53" s="10"/>
      <c r="I53" s="10"/>
      <c r="J53" s="10"/>
    </row>
    <row r="54" spans="1:29" x14ac:dyDescent="0.25">
      <c r="E54" s="1"/>
      <c r="F54" s="1"/>
      <c r="G54" s="1"/>
      <c r="H54" s="10"/>
      <c r="I54" s="10"/>
      <c r="J54" s="10"/>
    </row>
    <row r="55" spans="1:29" x14ac:dyDescent="0.25">
      <c r="E55" s="1"/>
      <c r="F55" s="1"/>
      <c r="G55" s="1"/>
      <c r="H55" s="10"/>
      <c r="I55" s="10"/>
      <c r="J55" s="10"/>
    </row>
    <row r="56" spans="1:29" x14ac:dyDescent="0.25">
      <c r="E56" s="1"/>
      <c r="F56" s="1"/>
      <c r="G56" s="1"/>
      <c r="H56" s="10"/>
      <c r="I56" s="10"/>
      <c r="J56" s="10"/>
    </row>
    <row r="57" spans="1:29" x14ac:dyDescent="0.25">
      <c r="E57" s="1"/>
      <c r="F57" s="1"/>
      <c r="G57" s="1"/>
      <c r="H57" s="10"/>
      <c r="I57" s="10"/>
      <c r="J57" s="10"/>
    </row>
    <row r="58" spans="1:29" x14ac:dyDescent="0.25">
      <c r="E58" s="1"/>
      <c r="F58" s="1"/>
      <c r="G58" s="1"/>
      <c r="H58" s="10"/>
      <c r="I58" s="10"/>
      <c r="J58" s="10"/>
    </row>
    <row r="59" spans="1:29" x14ac:dyDescent="0.25">
      <c r="E59" s="1"/>
      <c r="F59" s="1"/>
      <c r="G59" s="1"/>
      <c r="H59" s="10"/>
      <c r="I59" s="10"/>
      <c r="J59" s="10"/>
      <c r="K59" s="10"/>
    </row>
  </sheetData>
  <mergeCells count="4">
    <mergeCell ref="A1:Z1"/>
    <mergeCell ref="A2:Z2"/>
    <mergeCell ref="A4:Z4"/>
    <mergeCell ref="A3:Z3"/>
  </mergeCells>
  <phoneticPr fontId="2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zoomScale="84" workbookViewId="0">
      <selection activeCell="A51" sqref="A51:XFD51"/>
    </sheetView>
  </sheetViews>
  <sheetFormatPr defaultColWidth="8.7109375" defaultRowHeight="15" x14ac:dyDescent="0.25"/>
  <cols>
    <col min="1" max="1" width="3.5703125" style="6" bestFit="1" customWidth="1"/>
    <col min="2" max="2" width="12.28515625" customWidth="1"/>
    <col min="3" max="3" width="4.28515625" style="6" customWidth="1"/>
    <col min="4" max="4" width="30" customWidth="1"/>
    <col min="5" max="6" width="8.28515625" customWidth="1"/>
    <col min="7" max="7" width="6.7109375" bestFit="1" customWidth="1"/>
    <col min="8" max="8" width="7.7109375" style="11" bestFit="1" customWidth="1"/>
    <col min="9" max="9" width="10.28515625" style="11" customWidth="1"/>
    <col min="10" max="10" width="8.28515625" style="11" customWidth="1"/>
    <col min="11" max="11" width="10.28515625" style="11" customWidth="1"/>
    <col min="12" max="12" width="10.7109375" style="11" customWidth="1"/>
    <col min="13" max="13" width="8" style="11" bestFit="1" customWidth="1"/>
    <col min="14" max="14" width="6.85546875" style="11" bestFit="1" customWidth="1"/>
    <col min="15" max="15" width="6.140625" style="11" customWidth="1"/>
    <col min="16" max="16" width="6.7109375" style="11" bestFit="1" customWidth="1"/>
    <col min="17" max="17" width="3.85546875" style="11" bestFit="1" customWidth="1"/>
    <col min="18" max="18" width="6.7109375" style="11" bestFit="1" customWidth="1"/>
    <col min="19" max="19" width="8.85546875" style="11" bestFit="1" customWidth="1"/>
    <col min="20" max="20" width="8.7109375" style="11" bestFit="1" customWidth="1"/>
    <col min="21" max="21" width="12.28515625" style="11" bestFit="1" customWidth="1"/>
    <col min="22" max="22" width="12.28515625" style="11" customWidth="1"/>
    <col min="23" max="23" width="10.7109375" style="11" customWidth="1"/>
    <col min="24" max="24" width="11.5703125" style="11" bestFit="1" customWidth="1"/>
    <col min="25" max="25" width="8.42578125" style="11" bestFit="1" customWidth="1"/>
    <col min="26" max="26" width="16.7109375" style="11" bestFit="1" customWidth="1"/>
    <col min="27" max="16384" width="8.7109375" style="11"/>
  </cols>
  <sheetData>
    <row r="1" spans="1:29" ht="21" x14ac:dyDescent="0.35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9" ht="19.5" x14ac:dyDescent="0.3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9" ht="18.75" x14ac:dyDescent="0.3">
      <c r="A3" s="125" t="s">
        <v>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9" ht="17.25" x14ac:dyDescent="0.3">
      <c r="A4" s="124" t="s">
        <v>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9" customFormat="1" ht="60" x14ac:dyDescent="0.25">
      <c r="A5" s="23" t="s">
        <v>35</v>
      </c>
      <c r="B5" s="24" t="s">
        <v>13</v>
      </c>
      <c r="C5" s="25" t="s">
        <v>14</v>
      </c>
      <c r="D5" s="24" t="s">
        <v>15</v>
      </c>
      <c r="E5" s="26" t="s">
        <v>28</v>
      </c>
      <c r="F5" s="26" t="s">
        <v>29</v>
      </c>
      <c r="G5" s="26" t="s">
        <v>16</v>
      </c>
      <c r="H5" s="26" t="s">
        <v>17</v>
      </c>
      <c r="I5" s="26" t="s">
        <v>18</v>
      </c>
      <c r="J5" s="26" t="s">
        <v>25</v>
      </c>
      <c r="K5" s="26" t="s">
        <v>26</v>
      </c>
      <c r="L5" s="26" t="s">
        <v>27</v>
      </c>
      <c r="M5" s="26" t="s">
        <v>88</v>
      </c>
      <c r="N5" s="26" t="s">
        <v>89</v>
      </c>
      <c r="O5" s="26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165</v>
      </c>
      <c r="V5" s="26" t="s">
        <v>166</v>
      </c>
      <c r="W5" s="26" t="s">
        <v>85</v>
      </c>
      <c r="X5" s="26" t="s">
        <v>87</v>
      </c>
      <c r="Y5" s="26" t="s">
        <v>86</v>
      </c>
      <c r="Z5" s="27" t="s">
        <v>33</v>
      </c>
      <c r="AA5" s="46" t="s">
        <v>117</v>
      </c>
      <c r="AB5" s="46" t="s">
        <v>118</v>
      </c>
      <c r="AC5" s="25" t="s">
        <v>126</v>
      </c>
    </row>
    <row r="6" spans="1:29" customFormat="1" ht="18.75" x14ac:dyDescent="0.3">
      <c r="A6" s="65">
        <v>18</v>
      </c>
      <c r="B6" s="66">
        <v>22614725</v>
      </c>
      <c r="C6" s="66" t="s">
        <v>11</v>
      </c>
      <c r="D6" s="66" t="s">
        <v>144</v>
      </c>
      <c r="E6" s="66">
        <v>91</v>
      </c>
      <c r="F6" s="66" t="s">
        <v>4</v>
      </c>
      <c r="G6" s="66">
        <v>99</v>
      </c>
      <c r="H6" s="66" t="s">
        <v>1</v>
      </c>
      <c r="I6" s="66">
        <v>97</v>
      </c>
      <c r="J6" s="66" t="s">
        <v>1</v>
      </c>
      <c r="K6" s="66">
        <v>96</v>
      </c>
      <c r="L6" s="66" t="s">
        <v>1</v>
      </c>
      <c r="M6" s="66">
        <v>95</v>
      </c>
      <c r="N6" s="66" t="s">
        <v>1</v>
      </c>
      <c r="O6" s="65"/>
      <c r="P6" s="65"/>
      <c r="Q6" s="67"/>
      <c r="R6" s="67"/>
      <c r="S6" s="67"/>
      <c r="T6" s="67"/>
      <c r="U6" s="65"/>
      <c r="V6" s="65"/>
      <c r="W6" s="65" t="s">
        <v>1</v>
      </c>
      <c r="X6" s="65" t="s">
        <v>1</v>
      </c>
      <c r="Y6" s="65" t="s">
        <v>1</v>
      </c>
      <c r="Z6" s="65" t="s">
        <v>2</v>
      </c>
      <c r="AA6" s="67">
        <f t="shared" ref="AA6:AA45" si="0">SUM(E6,G6,I6,K6,M6,O6,Q6)</f>
        <v>478</v>
      </c>
      <c r="AB6" s="68">
        <f t="shared" ref="AB6:AB45" si="1">AA6/5</f>
        <v>95.6</v>
      </c>
      <c r="AC6" s="66"/>
    </row>
    <row r="7" spans="1:29" customFormat="1" ht="18.75" x14ac:dyDescent="0.3">
      <c r="A7" s="65">
        <v>37</v>
      </c>
      <c r="B7" s="66">
        <v>22614744</v>
      </c>
      <c r="C7" s="66" t="s">
        <v>11</v>
      </c>
      <c r="D7" s="66" t="s">
        <v>161</v>
      </c>
      <c r="E7" s="66">
        <v>91</v>
      </c>
      <c r="F7" s="66" t="s">
        <v>4</v>
      </c>
      <c r="G7" s="66">
        <v>99</v>
      </c>
      <c r="H7" s="66" t="s">
        <v>1</v>
      </c>
      <c r="I7" s="66">
        <v>97</v>
      </c>
      <c r="J7" s="66" t="s">
        <v>1</v>
      </c>
      <c r="K7" s="66">
        <v>85</v>
      </c>
      <c r="L7" s="66" t="s">
        <v>4</v>
      </c>
      <c r="M7" s="66">
        <v>86</v>
      </c>
      <c r="N7" s="66" t="s">
        <v>4</v>
      </c>
      <c r="O7" s="65"/>
      <c r="P7" s="65"/>
      <c r="Q7" s="67"/>
      <c r="R7" s="67"/>
      <c r="S7" s="67"/>
      <c r="T7" s="67"/>
      <c r="U7" s="65"/>
      <c r="V7" s="65"/>
      <c r="W7" s="65" t="s">
        <v>1</v>
      </c>
      <c r="X7" s="65" t="s">
        <v>1</v>
      </c>
      <c r="Y7" s="65" t="s">
        <v>1</v>
      </c>
      <c r="Z7" s="65" t="s">
        <v>2</v>
      </c>
      <c r="AA7" s="67">
        <f t="shared" si="0"/>
        <v>458</v>
      </c>
      <c r="AB7" s="68">
        <f t="shared" si="1"/>
        <v>91.6</v>
      </c>
      <c r="AC7" s="66"/>
    </row>
    <row r="8" spans="1:29" customFormat="1" ht="18.75" x14ac:dyDescent="0.3">
      <c r="A8" s="65">
        <v>3</v>
      </c>
      <c r="B8" s="66">
        <v>22614710</v>
      </c>
      <c r="C8" s="66" t="s">
        <v>0</v>
      </c>
      <c r="D8" s="66" t="s">
        <v>129</v>
      </c>
      <c r="E8" s="66">
        <v>96</v>
      </c>
      <c r="F8" s="66" t="s">
        <v>1</v>
      </c>
      <c r="G8" s="66">
        <v>93</v>
      </c>
      <c r="H8" s="66" t="s">
        <v>1</v>
      </c>
      <c r="I8" s="66">
        <v>82</v>
      </c>
      <c r="J8" s="66" t="s">
        <v>4</v>
      </c>
      <c r="K8" s="66">
        <v>89</v>
      </c>
      <c r="L8" s="66" t="s">
        <v>3</v>
      </c>
      <c r="M8" s="66">
        <v>85</v>
      </c>
      <c r="N8" s="66" t="s">
        <v>4</v>
      </c>
      <c r="O8" s="65"/>
      <c r="P8" s="65"/>
      <c r="Q8" s="67"/>
      <c r="R8" s="67"/>
      <c r="S8" s="67"/>
      <c r="T8" s="67"/>
      <c r="U8" s="67"/>
      <c r="V8" s="67"/>
      <c r="W8" s="65" t="s">
        <v>1</v>
      </c>
      <c r="X8" s="65" t="s">
        <v>1</v>
      </c>
      <c r="Y8" s="65" t="s">
        <v>1</v>
      </c>
      <c r="Z8" s="65" t="s">
        <v>2</v>
      </c>
      <c r="AA8" s="67">
        <f t="shared" si="0"/>
        <v>445</v>
      </c>
      <c r="AB8" s="68">
        <f t="shared" si="1"/>
        <v>89</v>
      </c>
      <c r="AC8" s="66"/>
    </row>
    <row r="9" spans="1:29" customFormat="1" ht="18.75" x14ac:dyDescent="0.3">
      <c r="A9" s="65">
        <v>24</v>
      </c>
      <c r="B9" s="66">
        <v>22614731</v>
      </c>
      <c r="C9" s="66" t="s">
        <v>11</v>
      </c>
      <c r="D9" s="66" t="s">
        <v>150</v>
      </c>
      <c r="E9" s="66">
        <v>79</v>
      </c>
      <c r="F9" s="66" t="s">
        <v>6</v>
      </c>
      <c r="G9" s="66">
        <v>92</v>
      </c>
      <c r="H9" s="66" t="s">
        <v>3</v>
      </c>
      <c r="I9" s="66">
        <v>97</v>
      </c>
      <c r="J9" s="66" t="s">
        <v>1</v>
      </c>
      <c r="K9" s="66">
        <v>88</v>
      </c>
      <c r="L9" s="66" t="s">
        <v>3</v>
      </c>
      <c r="M9" s="66">
        <v>86</v>
      </c>
      <c r="N9" s="66" t="s">
        <v>4</v>
      </c>
      <c r="O9" s="65"/>
      <c r="P9" s="65"/>
      <c r="Q9" s="67"/>
      <c r="R9" s="67"/>
      <c r="S9" s="67"/>
      <c r="T9" s="67"/>
      <c r="U9" s="65"/>
      <c r="V9" s="65"/>
      <c r="W9" s="65" t="s">
        <v>1</v>
      </c>
      <c r="X9" s="65" t="s">
        <v>1</v>
      </c>
      <c r="Y9" s="65" t="s">
        <v>1</v>
      </c>
      <c r="Z9" s="65" t="s">
        <v>2</v>
      </c>
      <c r="AA9" s="67">
        <f t="shared" si="0"/>
        <v>442</v>
      </c>
      <c r="AB9" s="68">
        <f t="shared" si="1"/>
        <v>88.4</v>
      </c>
      <c r="AC9" s="66"/>
    </row>
    <row r="10" spans="1:29" customFormat="1" ht="18.75" x14ac:dyDescent="0.3">
      <c r="A10" s="65">
        <v>17</v>
      </c>
      <c r="B10" s="66">
        <v>22614724</v>
      </c>
      <c r="C10" s="66" t="s">
        <v>11</v>
      </c>
      <c r="D10" s="66" t="s">
        <v>143</v>
      </c>
      <c r="E10" s="66">
        <v>88</v>
      </c>
      <c r="F10" s="66" t="s">
        <v>4</v>
      </c>
      <c r="G10" s="66">
        <v>95</v>
      </c>
      <c r="H10" s="66" t="s">
        <v>1</v>
      </c>
      <c r="I10" s="66">
        <v>85</v>
      </c>
      <c r="J10" s="66" t="s">
        <v>4</v>
      </c>
      <c r="K10" s="66">
        <v>80</v>
      </c>
      <c r="L10" s="66" t="s">
        <v>7</v>
      </c>
      <c r="M10" s="66">
        <v>84</v>
      </c>
      <c r="N10" s="66" t="s">
        <v>4</v>
      </c>
      <c r="O10" s="65"/>
      <c r="P10" s="65"/>
      <c r="Q10" s="67"/>
      <c r="R10" s="67"/>
      <c r="S10" s="67"/>
      <c r="T10" s="67"/>
      <c r="U10" s="69"/>
      <c r="V10" s="69"/>
      <c r="W10" s="69" t="s">
        <v>1</v>
      </c>
      <c r="X10" s="69" t="s">
        <v>1</v>
      </c>
      <c r="Y10" s="69" t="s">
        <v>1</v>
      </c>
      <c r="Z10" s="69" t="s">
        <v>2</v>
      </c>
      <c r="AA10" s="67">
        <f t="shared" si="0"/>
        <v>432</v>
      </c>
      <c r="AB10" s="70">
        <f t="shared" si="1"/>
        <v>86.4</v>
      </c>
      <c r="AC10" s="71"/>
    </row>
    <row r="11" spans="1:29" customFormat="1" ht="18.75" x14ac:dyDescent="0.3">
      <c r="A11" s="65">
        <v>21</v>
      </c>
      <c r="B11" s="66">
        <v>22614728</v>
      </c>
      <c r="C11" s="66" t="s">
        <v>11</v>
      </c>
      <c r="D11" s="66" t="s">
        <v>147</v>
      </c>
      <c r="E11" s="66">
        <v>80</v>
      </c>
      <c r="F11" s="66" t="s">
        <v>6</v>
      </c>
      <c r="G11" s="66">
        <v>94</v>
      </c>
      <c r="H11" s="66" t="s">
        <v>1</v>
      </c>
      <c r="I11" s="66">
        <v>81</v>
      </c>
      <c r="J11" s="66" t="s">
        <v>4</v>
      </c>
      <c r="K11" s="66">
        <v>84</v>
      </c>
      <c r="L11" s="66" t="s">
        <v>4</v>
      </c>
      <c r="M11" s="66">
        <v>86</v>
      </c>
      <c r="N11" s="66" t="s">
        <v>4</v>
      </c>
      <c r="O11" s="65"/>
      <c r="P11" s="65"/>
      <c r="Q11" s="67"/>
      <c r="R11" s="67"/>
      <c r="S11" s="67"/>
      <c r="T11" s="67"/>
      <c r="U11" s="65"/>
      <c r="V11" s="65"/>
      <c r="W11" s="65" t="s">
        <v>1</v>
      </c>
      <c r="X11" s="65" t="s">
        <v>1</v>
      </c>
      <c r="Y11" s="65" t="s">
        <v>1</v>
      </c>
      <c r="Z11" s="65" t="s">
        <v>2</v>
      </c>
      <c r="AA11" s="67">
        <f t="shared" si="0"/>
        <v>425</v>
      </c>
      <c r="AB11" s="68">
        <f t="shared" si="1"/>
        <v>85</v>
      </c>
      <c r="AC11" s="66"/>
    </row>
    <row r="12" spans="1:29" customFormat="1" ht="18.75" x14ac:dyDescent="0.3">
      <c r="A12" s="65">
        <v>39</v>
      </c>
      <c r="B12" s="66">
        <v>22614746</v>
      </c>
      <c r="C12" s="66" t="s">
        <v>11</v>
      </c>
      <c r="D12" s="66" t="s">
        <v>163</v>
      </c>
      <c r="E12" s="66">
        <v>80</v>
      </c>
      <c r="F12" s="66" t="s">
        <v>6</v>
      </c>
      <c r="G12" s="66">
        <v>93</v>
      </c>
      <c r="H12" s="66" t="s">
        <v>1</v>
      </c>
      <c r="I12" s="66">
        <v>81</v>
      </c>
      <c r="J12" s="66" t="s">
        <v>4</v>
      </c>
      <c r="K12" s="66">
        <v>84</v>
      </c>
      <c r="L12" s="66" t="s">
        <v>4</v>
      </c>
      <c r="M12" s="66">
        <v>84</v>
      </c>
      <c r="N12" s="66" t="s">
        <v>4</v>
      </c>
      <c r="O12" s="65"/>
      <c r="P12" s="65"/>
      <c r="Q12" s="67"/>
      <c r="R12" s="67"/>
      <c r="S12" s="67"/>
      <c r="T12" s="67"/>
      <c r="U12" s="65"/>
      <c r="V12" s="65"/>
      <c r="W12" s="65" t="s">
        <v>1</v>
      </c>
      <c r="X12" s="65" t="s">
        <v>1</v>
      </c>
      <c r="Y12" s="65" t="s">
        <v>1</v>
      </c>
      <c r="Z12" s="65" t="s">
        <v>2</v>
      </c>
      <c r="AA12" s="67">
        <f t="shared" si="0"/>
        <v>422</v>
      </c>
      <c r="AB12" s="68">
        <f t="shared" si="1"/>
        <v>84.4</v>
      </c>
      <c r="AC12" s="66"/>
    </row>
    <row r="13" spans="1:29" customFormat="1" ht="18.75" x14ac:dyDescent="0.3">
      <c r="A13" s="65">
        <v>23</v>
      </c>
      <c r="B13" s="66">
        <v>22614730</v>
      </c>
      <c r="C13" s="66" t="s">
        <v>11</v>
      </c>
      <c r="D13" s="66" t="s">
        <v>149</v>
      </c>
      <c r="E13" s="66">
        <v>87</v>
      </c>
      <c r="F13" s="66" t="s">
        <v>4</v>
      </c>
      <c r="G13" s="66">
        <v>91</v>
      </c>
      <c r="H13" s="66" t="s">
        <v>3</v>
      </c>
      <c r="I13" s="66">
        <v>81</v>
      </c>
      <c r="J13" s="66" t="s">
        <v>4</v>
      </c>
      <c r="K13" s="66">
        <v>76</v>
      </c>
      <c r="L13" s="66" t="s">
        <v>6</v>
      </c>
      <c r="M13" s="66">
        <v>77</v>
      </c>
      <c r="N13" s="66" t="s">
        <v>6</v>
      </c>
      <c r="O13" s="65"/>
      <c r="P13" s="65"/>
      <c r="Q13" s="67"/>
      <c r="R13" s="67"/>
      <c r="S13" s="67"/>
      <c r="T13" s="67"/>
      <c r="U13" s="65"/>
      <c r="V13" s="65"/>
      <c r="W13" s="65" t="s">
        <v>1</v>
      </c>
      <c r="X13" s="65" t="s">
        <v>1</v>
      </c>
      <c r="Y13" s="65" t="s">
        <v>1</v>
      </c>
      <c r="Z13" s="65" t="s">
        <v>2</v>
      </c>
      <c r="AA13" s="67">
        <f t="shared" si="0"/>
        <v>412</v>
      </c>
      <c r="AB13" s="68">
        <f t="shared" si="1"/>
        <v>82.4</v>
      </c>
      <c r="AC13" s="66"/>
    </row>
    <row r="14" spans="1:29" customFormat="1" ht="18.75" x14ac:dyDescent="0.3">
      <c r="A14" s="65">
        <v>12</v>
      </c>
      <c r="B14" s="66">
        <v>22614719</v>
      </c>
      <c r="C14" s="66" t="s">
        <v>11</v>
      </c>
      <c r="D14" s="66" t="s">
        <v>138</v>
      </c>
      <c r="E14" s="66">
        <v>76</v>
      </c>
      <c r="F14" s="66" t="s">
        <v>5</v>
      </c>
      <c r="G14" s="66">
        <v>92</v>
      </c>
      <c r="H14" s="66" t="s">
        <v>3</v>
      </c>
      <c r="I14" s="66"/>
      <c r="J14" s="66"/>
      <c r="K14" s="66">
        <v>74</v>
      </c>
      <c r="L14" s="66" t="s">
        <v>6</v>
      </c>
      <c r="M14" s="66">
        <v>85</v>
      </c>
      <c r="N14" s="66" t="s">
        <v>4</v>
      </c>
      <c r="O14" s="66">
        <v>83</v>
      </c>
      <c r="P14" s="66" t="s">
        <v>7</v>
      </c>
      <c r="Q14" s="67"/>
      <c r="R14" s="67"/>
      <c r="S14" s="67"/>
      <c r="T14" s="67"/>
      <c r="U14" s="65">
        <v>58</v>
      </c>
      <c r="V14" s="65" t="s">
        <v>9</v>
      </c>
      <c r="W14" s="65" t="s">
        <v>1</v>
      </c>
      <c r="X14" s="65" t="s">
        <v>1</v>
      </c>
      <c r="Y14" s="65" t="s">
        <v>1</v>
      </c>
      <c r="Z14" s="65" t="s">
        <v>2</v>
      </c>
      <c r="AA14" s="67">
        <f t="shared" si="0"/>
        <v>410</v>
      </c>
      <c r="AB14" s="68">
        <f t="shared" si="1"/>
        <v>82</v>
      </c>
      <c r="AC14" s="66"/>
    </row>
    <row r="15" spans="1:29" customFormat="1" ht="18.75" x14ac:dyDescent="0.3">
      <c r="A15" s="65">
        <v>2</v>
      </c>
      <c r="B15" s="66">
        <v>22614709</v>
      </c>
      <c r="C15" s="66" t="s">
        <v>0</v>
      </c>
      <c r="D15" s="66" t="s">
        <v>8</v>
      </c>
      <c r="E15" s="66">
        <v>90</v>
      </c>
      <c r="F15" s="66" t="s">
        <v>4</v>
      </c>
      <c r="G15" s="66">
        <v>97</v>
      </c>
      <c r="H15" s="66" t="s">
        <v>1</v>
      </c>
      <c r="I15" s="66">
        <v>64</v>
      </c>
      <c r="J15" s="66" t="s">
        <v>5</v>
      </c>
      <c r="K15" s="66">
        <v>76</v>
      </c>
      <c r="L15" s="66" t="s">
        <v>6</v>
      </c>
      <c r="M15" s="66">
        <v>81</v>
      </c>
      <c r="N15" s="66" t="s">
        <v>7</v>
      </c>
      <c r="O15" s="65"/>
      <c r="P15" s="65"/>
      <c r="Q15" s="67"/>
      <c r="R15" s="67"/>
      <c r="S15" s="67"/>
      <c r="T15" s="67"/>
      <c r="U15" s="67"/>
      <c r="V15" s="67"/>
      <c r="W15" s="65" t="s">
        <v>1</v>
      </c>
      <c r="X15" s="65" t="s">
        <v>1</v>
      </c>
      <c r="Y15" s="65" t="s">
        <v>1</v>
      </c>
      <c r="Z15" s="65" t="s">
        <v>2</v>
      </c>
      <c r="AA15" s="67">
        <f t="shared" si="0"/>
        <v>408</v>
      </c>
      <c r="AB15" s="68">
        <f t="shared" si="1"/>
        <v>81.599999999999994</v>
      </c>
      <c r="AC15" s="66"/>
    </row>
    <row r="16" spans="1:29" customFormat="1" ht="18.75" x14ac:dyDescent="0.3">
      <c r="A16" s="65">
        <v>5</v>
      </c>
      <c r="B16" s="66">
        <v>22614712</v>
      </c>
      <c r="C16" s="66" t="s">
        <v>0</v>
      </c>
      <c r="D16" s="66" t="s">
        <v>131</v>
      </c>
      <c r="E16" s="66">
        <v>72</v>
      </c>
      <c r="F16" s="66" t="s">
        <v>5</v>
      </c>
      <c r="G16" s="66">
        <v>93</v>
      </c>
      <c r="H16" s="66" t="s">
        <v>1</v>
      </c>
      <c r="I16" s="66">
        <v>97</v>
      </c>
      <c r="J16" s="66" t="s">
        <v>1</v>
      </c>
      <c r="K16" s="66">
        <v>70</v>
      </c>
      <c r="L16" s="66" t="s">
        <v>5</v>
      </c>
      <c r="M16" s="66">
        <v>75</v>
      </c>
      <c r="N16" s="66" t="s">
        <v>6</v>
      </c>
      <c r="O16" s="65"/>
      <c r="P16" s="65"/>
      <c r="Q16" s="67"/>
      <c r="R16" s="67"/>
      <c r="S16" s="67"/>
      <c r="T16" s="67"/>
      <c r="U16" s="67"/>
      <c r="V16" s="67"/>
      <c r="W16" s="65" t="s">
        <v>1</v>
      </c>
      <c r="X16" s="65" t="s">
        <v>1</v>
      </c>
      <c r="Y16" s="65" t="s">
        <v>1</v>
      </c>
      <c r="Z16" s="65" t="s">
        <v>2</v>
      </c>
      <c r="AA16" s="67">
        <f t="shared" si="0"/>
        <v>407</v>
      </c>
      <c r="AB16" s="68">
        <f t="shared" si="1"/>
        <v>81.400000000000006</v>
      </c>
      <c r="AC16" s="66"/>
    </row>
    <row r="17" spans="1:29" customFormat="1" ht="18.75" x14ac:dyDescent="0.3">
      <c r="A17" s="65">
        <v>15</v>
      </c>
      <c r="B17" s="66">
        <v>22614722</v>
      </c>
      <c r="C17" s="66" t="s">
        <v>11</v>
      </c>
      <c r="D17" s="66" t="s">
        <v>141</v>
      </c>
      <c r="E17" s="66">
        <v>75</v>
      </c>
      <c r="F17" s="66" t="s">
        <v>5</v>
      </c>
      <c r="G17" s="66">
        <v>86</v>
      </c>
      <c r="H17" s="66" t="s">
        <v>4</v>
      </c>
      <c r="I17" s="66">
        <v>81</v>
      </c>
      <c r="J17" s="66" t="s">
        <v>4</v>
      </c>
      <c r="K17" s="66">
        <v>80</v>
      </c>
      <c r="L17" s="66" t="s">
        <v>7</v>
      </c>
      <c r="M17" s="66">
        <v>84</v>
      </c>
      <c r="N17" s="66" t="s">
        <v>4</v>
      </c>
      <c r="O17" s="65"/>
      <c r="P17" s="65"/>
      <c r="Q17" s="67"/>
      <c r="R17" s="67"/>
      <c r="S17" s="67"/>
      <c r="T17" s="67"/>
      <c r="U17" s="65"/>
      <c r="V17" s="65"/>
      <c r="W17" s="65" t="s">
        <v>1</v>
      </c>
      <c r="X17" s="65" t="s">
        <v>1</v>
      </c>
      <c r="Y17" s="65" t="s">
        <v>1</v>
      </c>
      <c r="Z17" s="65" t="s">
        <v>2</v>
      </c>
      <c r="AA17" s="67">
        <f t="shared" si="0"/>
        <v>406</v>
      </c>
      <c r="AB17" s="68">
        <f t="shared" si="1"/>
        <v>81.2</v>
      </c>
      <c r="AC17" s="66"/>
    </row>
    <row r="18" spans="1:29" customFormat="1" ht="18.75" x14ac:dyDescent="0.3">
      <c r="A18" s="65">
        <v>1</v>
      </c>
      <c r="B18" s="66">
        <v>22614708</v>
      </c>
      <c r="C18" s="66" t="s">
        <v>0</v>
      </c>
      <c r="D18" s="66" t="s">
        <v>128</v>
      </c>
      <c r="E18" s="66">
        <v>80</v>
      </c>
      <c r="F18" s="66" t="s">
        <v>6</v>
      </c>
      <c r="G18" s="66">
        <v>96</v>
      </c>
      <c r="H18" s="66" t="s">
        <v>1</v>
      </c>
      <c r="I18" s="66">
        <v>83</v>
      </c>
      <c r="J18" s="66" t="s">
        <v>4</v>
      </c>
      <c r="K18" s="66">
        <v>68</v>
      </c>
      <c r="L18" s="66" t="s">
        <v>9</v>
      </c>
      <c r="M18" s="66">
        <v>78</v>
      </c>
      <c r="N18" s="66" t="s">
        <v>6</v>
      </c>
      <c r="O18" s="65"/>
      <c r="P18" s="65"/>
      <c r="Q18" s="67"/>
      <c r="R18" s="67"/>
      <c r="S18" s="67"/>
      <c r="T18" s="67"/>
      <c r="U18" s="67"/>
      <c r="V18" s="67"/>
      <c r="W18" s="65" t="s">
        <v>1</v>
      </c>
      <c r="X18" s="65" t="s">
        <v>1</v>
      </c>
      <c r="Y18" s="65" t="s">
        <v>1</v>
      </c>
      <c r="Z18" s="65" t="s">
        <v>2</v>
      </c>
      <c r="AA18" s="67">
        <f t="shared" si="0"/>
        <v>405</v>
      </c>
      <c r="AB18" s="68">
        <f t="shared" si="1"/>
        <v>81</v>
      </c>
      <c r="AC18" s="66"/>
    </row>
    <row r="19" spans="1:29" customFormat="1" ht="18.75" x14ac:dyDescent="0.3">
      <c r="A19" s="65">
        <v>35</v>
      </c>
      <c r="B19" s="66">
        <v>22614742</v>
      </c>
      <c r="C19" s="66" t="s">
        <v>11</v>
      </c>
      <c r="D19" s="66" t="s">
        <v>159</v>
      </c>
      <c r="E19" s="66">
        <v>88</v>
      </c>
      <c r="F19" s="66" t="s">
        <v>4</v>
      </c>
      <c r="G19" s="66">
        <v>95</v>
      </c>
      <c r="H19" s="66" t="s">
        <v>1</v>
      </c>
      <c r="I19" s="66">
        <v>67</v>
      </c>
      <c r="J19" s="66" t="s">
        <v>5</v>
      </c>
      <c r="K19" s="66">
        <v>77</v>
      </c>
      <c r="L19" s="66" t="s">
        <v>6</v>
      </c>
      <c r="M19" s="66">
        <v>77</v>
      </c>
      <c r="N19" s="66" t="s">
        <v>6</v>
      </c>
      <c r="O19" s="65"/>
      <c r="P19" s="65"/>
      <c r="Q19" s="67"/>
      <c r="R19" s="67"/>
      <c r="S19" s="67"/>
      <c r="T19" s="67"/>
      <c r="U19" s="65"/>
      <c r="V19" s="65"/>
      <c r="W19" s="65" t="s">
        <v>1</v>
      </c>
      <c r="X19" s="65" t="s">
        <v>1</v>
      </c>
      <c r="Y19" s="65" t="s">
        <v>1</v>
      </c>
      <c r="Z19" s="65" t="s">
        <v>2</v>
      </c>
      <c r="AA19" s="67">
        <f t="shared" si="0"/>
        <v>404</v>
      </c>
      <c r="AB19" s="68">
        <f t="shared" si="1"/>
        <v>80.8</v>
      </c>
      <c r="AC19" s="66"/>
    </row>
    <row r="20" spans="1:29" customFormat="1" ht="18.75" x14ac:dyDescent="0.3">
      <c r="A20" s="65">
        <v>14</v>
      </c>
      <c r="B20" s="66">
        <v>22614721</v>
      </c>
      <c r="C20" s="66" t="s">
        <v>11</v>
      </c>
      <c r="D20" s="66" t="s">
        <v>140</v>
      </c>
      <c r="E20" s="66">
        <v>89</v>
      </c>
      <c r="F20" s="66" t="s">
        <v>4</v>
      </c>
      <c r="G20" s="66"/>
      <c r="H20" s="66"/>
      <c r="I20" s="66"/>
      <c r="J20" s="66"/>
      <c r="K20" s="66">
        <v>76</v>
      </c>
      <c r="L20" s="66" t="s">
        <v>6</v>
      </c>
      <c r="M20" s="66">
        <v>81</v>
      </c>
      <c r="N20" s="66" t="s">
        <v>7</v>
      </c>
      <c r="O20" s="66">
        <v>78</v>
      </c>
      <c r="P20" s="66" t="s">
        <v>6</v>
      </c>
      <c r="Q20" s="66">
        <v>78</v>
      </c>
      <c r="R20" s="66" t="s">
        <v>5</v>
      </c>
      <c r="S20" s="67"/>
      <c r="T20" s="67"/>
      <c r="U20" s="65"/>
      <c r="V20" s="65"/>
      <c r="W20" s="65" t="s">
        <v>1</v>
      </c>
      <c r="X20" s="65" t="s">
        <v>1</v>
      </c>
      <c r="Y20" s="65" t="s">
        <v>1</v>
      </c>
      <c r="Z20" s="65" t="s">
        <v>2</v>
      </c>
      <c r="AA20" s="67">
        <f t="shared" si="0"/>
        <v>402</v>
      </c>
      <c r="AB20" s="68">
        <f t="shared" si="1"/>
        <v>80.400000000000006</v>
      </c>
      <c r="AC20" s="66"/>
    </row>
    <row r="21" spans="1:29" customFormat="1" ht="18.75" x14ac:dyDescent="0.3">
      <c r="A21" s="65">
        <v>27</v>
      </c>
      <c r="B21" s="66">
        <v>22614734</v>
      </c>
      <c r="C21" s="66" t="s">
        <v>11</v>
      </c>
      <c r="D21" s="66" t="s">
        <v>153</v>
      </c>
      <c r="E21" s="66">
        <v>80</v>
      </c>
      <c r="F21" s="66" t="s">
        <v>6</v>
      </c>
      <c r="G21" s="66">
        <v>91</v>
      </c>
      <c r="H21" s="66" t="s">
        <v>3</v>
      </c>
      <c r="I21" s="66"/>
      <c r="J21" s="66"/>
      <c r="K21" s="66">
        <v>75</v>
      </c>
      <c r="L21" s="66" t="s">
        <v>6</v>
      </c>
      <c r="M21" s="66">
        <v>77</v>
      </c>
      <c r="N21" s="66" t="s">
        <v>6</v>
      </c>
      <c r="O21" s="66">
        <v>79</v>
      </c>
      <c r="P21" s="66" t="s">
        <v>6</v>
      </c>
      <c r="Q21" s="67"/>
      <c r="R21" s="67"/>
      <c r="S21" s="67"/>
      <c r="T21" s="67"/>
      <c r="U21" s="65">
        <v>62</v>
      </c>
      <c r="V21" s="65" t="s">
        <v>5</v>
      </c>
      <c r="W21" s="65" t="s">
        <v>1</v>
      </c>
      <c r="X21" s="65" t="s">
        <v>1</v>
      </c>
      <c r="Y21" s="65" t="s">
        <v>1</v>
      </c>
      <c r="Z21" s="65" t="s">
        <v>2</v>
      </c>
      <c r="AA21" s="67">
        <f t="shared" si="0"/>
        <v>402</v>
      </c>
      <c r="AB21" s="68">
        <f t="shared" si="1"/>
        <v>80.400000000000006</v>
      </c>
      <c r="AC21" s="66"/>
    </row>
    <row r="22" spans="1:29" s="57" customFormat="1" ht="18.75" x14ac:dyDescent="0.3">
      <c r="A22" s="65">
        <v>34</v>
      </c>
      <c r="B22" s="66">
        <v>22614741</v>
      </c>
      <c r="C22" s="66" t="s">
        <v>11</v>
      </c>
      <c r="D22" s="66" t="s">
        <v>158</v>
      </c>
      <c r="E22" s="66">
        <v>80</v>
      </c>
      <c r="F22" s="66" t="s">
        <v>6</v>
      </c>
      <c r="G22" s="66">
        <v>96</v>
      </c>
      <c r="H22" s="66" t="s">
        <v>1</v>
      </c>
      <c r="I22" s="66">
        <v>69</v>
      </c>
      <c r="J22" s="66" t="s">
        <v>6</v>
      </c>
      <c r="K22" s="66">
        <v>75</v>
      </c>
      <c r="L22" s="66" t="s">
        <v>6</v>
      </c>
      <c r="M22" s="66">
        <v>76</v>
      </c>
      <c r="N22" s="66" t="s">
        <v>6</v>
      </c>
      <c r="O22" s="65"/>
      <c r="P22" s="65"/>
      <c r="Q22" s="67"/>
      <c r="R22" s="67"/>
      <c r="S22" s="67"/>
      <c r="T22" s="67"/>
      <c r="U22" s="65"/>
      <c r="V22" s="65"/>
      <c r="W22" s="65" t="s">
        <v>1</v>
      </c>
      <c r="X22" s="65" t="s">
        <v>1</v>
      </c>
      <c r="Y22" s="65" t="s">
        <v>1</v>
      </c>
      <c r="Z22" s="65" t="s">
        <v>2</v>
      </c>
      <c r="AA22" s="67">
        <f t="shared" si="0"/>
        <v>396</v>
      </c>
      <c r="AB22" s="68">
        <f t="shared" si="1"/>
        <v>79.2</v>
      </c>
      <c r="AC22" s="66"/>
    </row>
    <row r="23" spans="1:29" customFormat="1" ht="18.75" x14ac:dyDescent="0.3">
      <c r="A23" s="65">
        <v>13</v>
      </c>
      <c r="B23" s="66">
        <v>22614720</v>
      </c>
      <c r="C23" s="66" t="s">
        <v>11</v>
      </c>
      <c r="D23" s="66" t="s">
        <v>139</v>
      </c>
      <c r="E23" s="66">
        <v>75</v>
      </c>
      <c r="F23" s="66" t="s">
        <v>5</v>
      </c>
      <c r="G23" s="66">
        <v>85</v>
      </c>
      <c r="H23" s="66" t="s">
        <v>4</v>
      </c>
      <c r="I23" s="66"/>
      <c r="J23" s="66"/>
      <c r="K23" s="66">
        <v>83</v>
      </c>
      <c r="L23" s="66" t="s">
        <v>4</v>
      </c>
      <c r="M23" s="66">
        <v>77</v>
      </c>
      <c r="N23" s="66" t="s">
        <v>6</v>
      </c>
      <c r="O23" s="66">
        <v>74</v>
      </c>
      <c r="P23" s="66" t="s">
        <v>5</v>
      </c>
      <c r="Q23" s="67"/>
      <c r="R23" s="67"/>
      <c r="S23" s="67"/>
      <c r="T23" s="67"/>
      <c r="U23" s="65"/>
      <c r="V23" s="65"/>
      <c r="W23" s="65" t="s">
        <v>1</v>
      </c>
      <c r="X23" s="65" t="s">
        <v>1</v>
      </c>
      <c r="Y23" s="65" t="s">
        <v>1</v>
      </c>
      <c r="Z23" s="65" t="s">
        <v>2</v>
      </c>
      <c r="AA23" s="67">
        <f t="shared" si="0"/>
        <v>394</v>
      </c>
      <c r="AB23" s="68">
        <f t="shared" si="1"/>
        <v>78.8</v>
      </c>
      <c r="AC23" s="66"/>
    </row>
    <row r="24" spans="1:29" customFormat="1" ht="18.75" x14ac:dyDescent="0.3">
      <c r="A24" s="65">
        <v>32</v>
      </c>
      <c r="B24" s="66">
        <v>22614739</v>
      </c>
      <c r="C24" s="66" t="s">
        <v>11</v>
      </c>
      <c r="D24" s="66" t="s">
        <v>156</v>
      </c>
      <c r="E24" s="66">
        <v>70</v>
      </c>
      <c r="F24" s="66" t="s">
        <v>9</v>
      </c>
      <c r="G24" s="66">
        <v>89</v>
      </c>
      <c r="H24" s="66" t="s">
        <v>3</v>
      </c>
      <c r="I24" s="66">
        <v>81</v>
      </c>
      <c r="J24" s="66" t="s">
        <v>4</v>
      </c>
      <c r="K24" s="66">
        <v>76</v>
      </c>
      <c r="L24" s="66" t="s">
        <v>6</v>
      </c>
      <c r="M24" s="66">
        <v>78</v>
      </c>
      <c r="N24" s="66" t="s">
        <v>6</v>
      </c>
      <c r="O24" s="65"/>
      <c r="P24" s="65"/>
      <c r="Q24" s="67"/>
      <c r="R24" s="67"/>
      <c r="S24" s="67"/>
      <c r="T24" s="67"/>
      <c r="U24" s="65"/>
      <c r="V24" s="65"/>
      <c r="W24" s="65" t="s">
        <v>1</v>
      </c>
      <c r="X24" s="65" t="s">
        <v>1</v>
      </c>
      <c r="Y24" s="65" t="s">
        <v>1</v>
      </c>
      <c r="Z24" s="65" t="s">
        <v>2</v>
      </c>
      <c r="AA24" s="67">
        <f t="shared" si="0"/>
        <v>394</v>
      </c>
      <c r="AB24" s="68">
        <f t="shared" si="1"/>
        <v>78.8</v>
      </c>
      <c r="AC24" s="66"/>
    </row>
    <row r="25" spans="1:29" customFormat="1" ht="18.75" x14ac:dyDescent="0.3">
      <c r="A25" s="65">
        <v>9</v>
      </c>
      <c r="B25" s="66">
        <v>22614716</v>
      </c>
      <c r="C25" s="66" t="s">
        <v>0</v>
      </c>
      <c r="D25" s="66" t="s">
        <v>135</v>
      </c>
      <c r="E25" s="66">
        <v>67</v>
      </c>
      <c r="F25" s="66" t="s">
        <v>9</v>
      </c>
      <c r="G25" s="66">
        <v>96</v>
      </c>
      <c r="H25" s="66" t="s">
        <v>1</v>
      </c>
      <c r="I25" s="66"/>
      <c r="J25" s="66"/>
      <c r="K25" s="66">
        <v>69</v>
      </c>
      <c r="L25" s="66" t="s">
        <v>5</v>
      </c>
      <c r="M25" s="66">
        <v>79</v>
      </c>
      <c r="N25" s="66" t="s">
        <v>7</v>
      </c>
      <c r="O25" s="66">
        <v>77</v>
      </c>
      <c r="P25" s="66" t="s">
        <v>6</v>
      </c>
      <c r="Q25" s="67"/>
      <c r="R25" s="67"/>
      <c r="S25" s="67"/>
      <c r="T25" s="67"/>
      <c r="U25" s="67"/>
      <c r="V25" s="67"/>
      <c r="W25" s="65" t="s">
        <v>1</v>
      </c>
      <c r="X25" s="65" t="s">
        <v>1</v>
      </c>
      <c r="Y25" s="65" t="s">
        <v>1</v>
      </c>
      <c r="Z25" s="65" t="s">
        <v>2</v>
      </c>
      <c r="AA25" s="67">
        <f t="shared" si="0"/>
        <v>388</v>
      </c>
      <c r="AB25" s="68">
        <f t="shared" si="1"/>
        <v>77.599999999999994</v>
      </c>
      <c r="AC25" s="66"/>
    </row>
    <row r="26" spans="1:29" customFormat="1" ht="18.75" x14ac:dyDescent="0.3">
      <c r="A26" s="65">
        <v>8</v>
      </c>
      <c r="B26" s="66">
        <v>22614715</v>
      </c>
      <c r="C26" s="66" t="s">
        <v>0</v>
      </c>
      <c r="D26" s="66" t="s">
        <v>134</v>
      </c>
      <c r="E26" s="66">
        <v>80</v>
      </c>
      <c r="F26" s="66" t="s">
        <v>6</v>
      </c>
      <c r="G26" s="66">
        <v>91</v>
      </c>
      <c r="H26" s="66" t="s">
        <v>3</v>
      </c>
      <c r="I26" s="66"/>
      <c r="J26" s="66"/>
      <c r="K26" s="66">
        <v>66</v>
      </c>
      <c r="L26" s="66" t="s">
        <v>9</v>
      </c>
      <c r="M26" s="66">
        <v>65</v>
      </c>
      <c r="N26" s="66" t="s">
        <v>9</v>
      </c>
      <c r="O26" s="66">
        <v>75</v>
      </c>
      <c r="P26" s="66" t="s">
        <v>5</v>
      </c>
      <c r="Q26" s="67"/>
      <c r="R26" s="67"/>
      <c r="S26" s="67"/>
      <c r="T26" s="67"/>
      <c r="U26" s="67"/>
      <c r="V26" s="67"/>
      <c r="W26" s="65" t="s">
        <v>1</v>
      </c>
      <c r="X26" s="65" t="s">
        <v>1</v>
      </c>
      <c r="Y26" s="65" t="s">
        <v>1</v>
      </c>
      <c r="Z26" s="65" t="s">
        <v>2</v>
      </c>
      <c r="AA26" s="67">
        <f t="shared" si="0"/>
        <v>377</v>
      </c>
      <c r="AB26" s="68">
        <f t="shared" si="1"/>
        <v>75.400000000000006</v>
      </c>
      <c r="AC26" s="66"/>
    </row>
    <row r="27" spans="1:29" customFormat="1" ht="18.75" x14ac:dyDescent="0.3">
      <c r="A27" s="65">
        <v>22</v>
      </c>
      <c r="B27" s="66">
        <v>22614729</v>
      </c>
      <c r="C27" s="66" t="s">
        <v>11</v>
      </c>
      <c r="D27" s="66" t="s">
        <v>148</v>
      </c>
      <c r="E27" s="66">
        <v>66</v>
      </c>
      <c r="F27" s="66" t="s">
        <v>9</v>
      </c>
      <c r="G27" s="66">
        <v>85</v>
      </c>
      <c r="H27" s="66" t="s">
        <v>4</v>
      </c>
      <c r="I27" s="66"/>
      <c r="J27" s="66"/>
      <c r="K27" s="66">
        <v>74</v>
      </c>
      <c r="L27" s="66" t="s">
        <v>6</v>
      </c>
      <c r="M27" s="66">
        <v>72</v>
      </c>
      <c r="N27" s="66" t="s">
        <v>5</v>
      </c>
      <c r="O27" s="66">
        <v>80</v>
      </c>
      <c r="P27" s="66" t="s">
        <v>6</v>
      </c>
      <c r="Q27" s="67"/>
      <c r="R27" s="67"/>
      <c r="S27" s="67">
        <v>75</v>
      </c>
      <c r="T27" s="67" t="s">
        <v>6</v>
      </c>
      <c r="U27" s="65"/>
      <c r="V27" s="65"/>
      <c r="W27" s="65" t="s">
        <v>1</v>
      </c>
      <c r="X27" s="65" t="s">
        <v>1</v>
      </c>
      <c r="Y27" s="65" t="s">
        <v>1</v>
      </c>
      <c r="Z27" s="65" t="s">
        <v>2</v>
      </c>
      <c r="AA27" s="67">
        <f t="shared" si="0"/>
        <v>377</v>
      </c>
      <c r="AB27" s="68">
        <f t="shared" si="1"/>
        <v>75.400000000000006</v>
      </c>
      <c r="AC27" s="66"/>
    </row>
    <row r="28" spans="1:29" customFormat="1" ht="18.75" x14ac:dyDescent="0.3">
      <c r="A28" s="65">
        <v>26</v>
      </c>
      <c r="B28" s="66">
        <v>22614733</v>
      </c>
      <c r="C28" s="66" t="s">
        <v>11</v>
      </c>
      <c r="D28" s="66" t="s">
        <v>152</v>
      </c>
      <c r="E28" s="66">
        <v>80</v>
      </c>
      <c r="F28" s="66" t="s">
        <v>6</v>
      </c>
      <c r="G28" s="66">
        <v>88</v>
      </c>
      <c r="H28" s="66" t="s">
        <v>3</v>
      </c>
      <c r="I28" s="66">
        <v>64</v>
      </c>
      <c r="J28" s="66" t="s">
        <v>5</v>
      </c>
      <c r="K28" s="66">
        <v>69</v>
      </c>
      <c r="L28" s="66" t="s">
        <v>5</v>
      </c>
      <c r="M28" s="66">
        <v>75</v>
      </c>
      <c r="N28" s="66" t="s">
        <v>6</v>
      </c>
      <c r="O28" s="65"/>
      <c r="P28" s="65"/>
      <c r="Q28" s="67"/>
      <c r="R28" s="67"/>
      <c r="S28" s="67"/>
      <c r="T28" s="67"/>
      <c r="U28" s="65"/>
      <c r="V28" s="65"/>
      <c r="W28" s="65" t="s">
        <v>1</v>
      </c>
      <c r="X28" s="65" t="s">
        <v>1</v>
      </c>
      <c r="Y28" s="65" t="s">
        <v>1</v>
      </c>
      <c r="Z28" s="65" t="s">
        <v>2</v>
      </c>
      <c r="AA28" s="67">
        <f t="shared" si="0"/>
        <v>376</v>
      </c>
      <c r="AB28" s="68">
        <f t="shared" si="1"/>
        <v>75.2</v>
      </c>
      <c r="AC28" s="66"/>
    </row>
    <row r="29" spans="1:29" customFormat="1" ht="18.75" x14ac:dyDescent="0.3">
      <c r="A29" s="65">
        <v>6</v>
      </c>
      <c r="B29" s="66">
        <v>22614713</v>
      </c>
      <c r="C29" s="66" t="s">
        <v>0</v>
      </c>
      <c r="D29" s="66" t="s">
        <v>132</v>
      </c>
      <c r="E29" s="66">
        <v>80</v>
      </c>
      <c r="F29" s="66" t="s">
        <v>6</v>
      </c>
      <c r="G29" s="66">
        <v>90</v>
      </c>
      <c r="H29" s="66" t="s">
        <v>3</v>
      </c>
      <c r="I29" s="66"/>
      <c r="J29" s="66"/>
      <c r="K29" s="66">
        <v>64</v>
      </c>
      <c r="L29" s="66" t="s">
        <v>9</v>
      </c>
      <c r="M29" s="66">
        <v>64</v>
      </c>
      <c r="N29" s="66" t="s">
        <v>9</v>
      </c>
      <c r="O29" s="65">
        <v>75</v>
      </c>
      <c r="P29" s="65" t="s">
        <v>5</v>
      </c>
      <c r="Q29" s="67"/>
      <c r="R29" s="67"/>
      <c r="S29" s="67"/>
      <c r="T29" s="67"/>
      <c r="U29" s="67"/>
      <c r="V29" s="67"/>
      <c r="W29" s="65" t="s">
        <v>1</v>
      </c>
      <c r="X29" s="65" t="s">
        <v>1</v>
      </c>
      <c r="Y29" s="65" t="s">
        <v>1</v>
      </c>
      <c r="Z29" s="65" t="s">
        <v>2</v>
      </c>
      <c r="AA29" s="67">
        <f t="shared" si="0"/>
        <v>373</v>
      </c>
      <c r="AB29" s="68">
        <f t="shared" si="1"/>
        <v>74.599999999999994</v>
      </c>
      <c r="AC29" s="66"/>
    </row>
    <row r="30" spans="1:29" customFormat="1" ht="18.75" x14ac:dyDescent="0.3">
      <c r="A30" s="65">
        <v>31</v>
      </c>
      <c r="B30" s="66">
        <v>22614738</v>
      </c>
      <c r="C30" s="66" t="s">
        <v>11</v>
      </c>
      <c r="D30" s="66" t="s">
        <v>156</v>
      </c>
      <c r="E30" s="66">
        <v>71</v>
      </c>
      <c r="F30" s="66" t="s">
        <v>9</v>
      </c>
      <c r="G30" s="66"/>
      <c r="H30" s="66"/>
      <c r="I30" s="66"/>
      <c r="J30" s="66"/>
      <c r="K30" s="66">
        <v>75</v>
      </c>
      <c r="L30" s="66" t="s">
        <v>6</v>
      </c>
      <c r="M30" s="66">
        <v>74</v>
      </c>
      <c r="N30" s="66" t="s">
        <v>6</v>
      </c>
      <c r="O30" s="66">
        <v>74</v>
      </c>
      <c r="P30" s="66" t="s">
        <v>5</v>
      </c>
      <c r="Q30" s="66">
        <v>78</v>
      </c>
      <c r="R30" s="66" t="s">
        <v>5</v>
      </c>
      <c r="S30" s="67">
        <v>83</v>
      </c>
      <c r="T30" s="67" t="s">
        <v>7</v>
      </c>
      <c r="U30" s="65"/>
      <c r="V30" s="65"/>
      <c r="W30" s="65" t="s">
        <v>1</v>
      </c>
      <c r="X30" s="65" t="s">
        <v>1</v>
      </c>
      <c r="Y30" s="65" t="s">
        <v>1</v>
      </c>
      <c r="Z30" s="65" t="s">
        <v>2</v>
      </c>
      <c r="AA30" s="67">
        <f t="shared" si="0"/>
        <v>372</v>
      </c>
      <c r="AB30" s="68">
        <f t="shared" si="1"/>
        <v>74.400000000000006</v>
      </c>
      <c r="AC30" s="66"/>
    </row>
    <row r="31" spans="1:29" customFormat="1" ht="18.75" x14ac:dyDescent="0.3">
      <c r="A31" s="65">
        <v>29</v>
      </c>
      <c r="B31" s="66">
        <v>22614736</v>
      </c>
      <c r="C31" s="66" t="s">
        <v>11</v>
      </c>
      <c r="D31" s="66" t="s">
        <v>155</v>
      </c>
      <c r="E31" s="66">
        <v>79</v>
      </c>
      <c r="F31" s="66" t="s">
        <v>6</v>
      </c>
      <c r="G31" s="66"/>
      <c r="H31" s="66"/>
      <c r="I31" s="66">
        <v>65</v>
      </c>
      <c r="J31" s="66" t="s">
        <v>5</v>
      </c>
      <c r="K31" s="66">
        <v>69</v>
      </c>
      <c r="L31" s="66" t="s">
        <v>5</v>
      </c>
      <c r="M31" s="66">
        <v>76</v>
      </c>
      <c r="N31" s="66" t="s">
        <v>6</v>
      </c>
      <c r="O31" s="65"/>
      <c r="P31" s="65"/>
      <c r="Q31" s="66">
        <v>79</v>
      </c>
      <c r="R31" s="66" t="s">
        <v>5</v>
      </c>
      <c r="S31" s="67"/>
      <c r="T31" s="67"/>
      <c r="U31" s="65"/>
      <c r="V31" s="65"/>
      <c r="W31" s="65" t="s">
        <v>1</v>
      </c>
      <c r="X31" s="65" t="s">
        <v>1</v>
      </c>
      <c r="Y31" s="65" t="s">
        <v>1</v>
      </c>
      <c r="Z31" s="65" t="s">
        <v>2</v>
      </c>
      <c r="AA31" s="67">
        <f t="shared" si="0"/>
        <v>368</v>
      </c>
      <c r="AB31" s="68">
        <f t="shared" si="1"/>
        <v>73.599999999999994</v>
      </c>
      <c r="AC31" s="66"/>
    </row>
    <row r="32" spans="1:29" customFormat="1" ht="18.75" x14ac:dyDescent="0.3">
      <c r="A32" s="65">
        <v>40</v>
      </c>
      <c r="B32" s="66">
        <v>22614747</v>
      </c>
      <c r="C32" s="66" t="s">
        <v>11</v>
      </c>
      <c r="D32" s="66" t="s">
        <v>164</v>
      </c>
      <c r="E32" s="66">
        <v>66</v>
      </c>
      <c r="F32" s="66" t="s">
        <v>9</v>
      </c>
      <c r="G32" s="66">
        <v>87</v>
      </c>
      <c r="H32" s="66" t="s">
        <v>3</v>
      </c>
      <c r="I32" s="66">
        <v>68</v>
      </c>
      <c r="J32" s="66" t="s">
        <v>5</v>
      </c>
      <c r="K32" s="66">
        <v>69</v>
      </c>
      <c r="L32" s="66" t="s">
        <v>5</v>
      </c>
      <c r="M32" s="66">
        <v>73</v>
      </c>
      <c r="N32" s="66" t="s">
        <v>5</v>
      </c>
      <c r="O32" s="65"/>
      <c r="P32" s="65"/>
      <c r="Q32" s="67"/>
      <c r="R32" s="67"/>
      <c r="S32" s="67"/>
      <c r="T32" s="67"/>
      <c r="U32" s="65"/>
      <c r="V32" s="65"/>
      <c r="W32" s="65" t="s">
        <v>1</v>
      </c>
      <c r="X32" s="65" t="s">
        <v>1</v>
      </c>
      <c r="Y32" s="65" t="s">
        <v>1</v>
      </c>
      <c r="Z32" s="65" t="s">
        <v>2</v>
      </c>
      <c r="AA32" s="67">
        <f t="shared" si="0"/>
        <v>363</v>
      </c>
      <c r="AB32" s="68">
        <f t="shared" si="1"/>
        <v>72.599999999999994</v>
      </c>
      <c r="AC32" s="66"/>
    </row>
    <row r="33" spans="1:29" customFormat="1" ht="18.75" x14ac:dyDescent="0.3">
      <c r="A33" s="65">
        <v>33</v>
      </c>
      <c r="B33" s="66">
        <v>22614740</v>
      </c>
      <c r="C33" s="66" t="s">
        <v>11</v>
      </c>
      <c r="D33" s="66" t="s">
        <v>157</v>
      </c>
      <c r="E33" s="66">
        <v>62</v>
      </c>
      <c r="F33" s="66" t="s">
        <v>10</v>
      </c>
      <c r="G33" s="66">
        <v>86</v>
      </c>
      <c r="H33" s="66" t="s">
        <v>4</v>
      </c>
      <c r="I33" s="66">
        <v>81</v>
      </c>
      <c r="J33" s="66" t="s">
        <v>4</v>
      </c>
      <c r="K33" s="66">
        <v>69</v>
      </c>
      <c r="L33" s="66" t="s">
        <v>5</v>
      </c>
      <c r="M33" s="66">
        <v>62</v>
      </c>
      <c r="N33" s="66" t="s">
        <v>9</v>
      </c>
      <c r="O33" s="65"/>
      <c r="P33" s="65"/>
      <c r="Q33" s="67"/>
      <c r="R33" s="67"/>
      <c r="S33" s="67"/>
      <c r="T33" s="67"/>
      <c r="U33" s="65"/>
      <c r="V33" s="65"/>
      <c r="W33" s="65" t="s">
        <v>1</v>
      </c>
      <c r="X33" s="65" t="s">
        <v>1</v>
      </c>
      <c r="Y33" s="65" t="s">
        <v>1</v>
      </c>
      <c r="Z33" s="65" t="s">
        <v>2</v>
      </c>
      <c r="AA33" s="67">
        <f t="shared" si="0"/>
        <v>360</v>
      </c>
      <c r="AB33" s="68">
        <f t="shared" si="1"/>
        <v>72</v>
      </c>
      <c r="AC33" s="66"/>
    </row>
    <row r="34" spans="1:29" customFormat="1" ht="18.75" x14ac:dyDescent="0.3">
      <c r="A34" s="65">
        <v>4</v>
      </c>
      <c r="B34" s="66">
        <v>22614711</v>
      </c>
      <c r="C34" s="66" t="s">
        <v>0</v>
      </c>
      <c r="D34" s="66" t="s">
        <v>130</v>
      </c>
      <c r="E34" s="66">
        <v>72</v>
      </c>
      <c r="F34" s="66" t="s">
        <v>5</v>
      </c>
      <c r="G34" s="66">
        <v>87</v>
      </c>
      <c r="H34" s="66" t="s">
        <v>3</v>
      </c>
      <c r="I34" s="66"/>
      <c r="J34" s="66"/>
      <c r="K34" s="66">
        <v>65</v>
      </c>
      <c r="L34" s="66" t="s">
        <v>9</v>
      </c>
      <c r="M34" s="66">
        <v>63</v>
      </c>
      <c r="N34" s="66" t="s">
        <v>9</v>
      </c>
      <c r="O34" s="66">
        <v>72</v>
      </c>
      <c r="P34" s="66" t="s">
        <v>5</v>
      </c>
      <c r="Q34" s="67"/>
      <c r="R34" s="67"/>
      <c r="S34" s="67"/>
      <c r="T34" s="67"/>
      <c r="U34" s="67"/>
      <c r="V34" s="67"/>
      <c r="W34" s="65" t="s">
        <v>1</v>
      </c>
      <c r="X34" s="65" t="s">
        <v>1</v>
      </c>
      <c r="Y34" s="65" t="s">
        <v>1</v>
      </c>
      <c r="Z34" s="65" t="s">
        <v>2</v>
      </c>
      <c r="AA34" s="67">
        <f t="shared" si="0"/>
        <v>359</v>
      </c>
      <c r="AB34" s="68">
        <f t="shared" si="1"/>
        <v>71.8</v>
      </c>
      <c r="AC34" s="66"/>
    </row>
    <row r="35" spans="1:29" ht="18.75" x14ac:dyDescent="0.3">
      <c r="A35" s="65">
        <v>38</v>
      </c>
      <c r="B35" s="66">
        <v>22614745</v>
      </c>
      <c r="C35" s="66" t="s">
        <v>11</v>
      </c>
      <c r="D35" s="66" t="s">
        <v>162</v>
      </c>
      <c r="E35" s="66">
        <v>63</v>
      </c>
      <c r="F35" s="66" t="s">
        <v>9</v>
      </c>
      <c r="G35" s="66">
        <v>80</v>
      </c>
      <c r="H35" s="66" t="s">
        <v>7</v>
      </c>
      <c r="I35" s="66">
        <v>61</v>
      </c>
      <c r="J35" s="66" t="s">
        <v>5</v>
      </c>
      <c r="K35" s="66">
        <v>70</v>
      </c>
      <c r="L35" s="66" t="s">
        <v>5</v>
      </c>
      <c r="M35" s="66">
        <v>73</v>
      </c>
      <c r="N35" s="66" t="s">
        <v>5</v>
      </c>
      <c r="O35" s="65"/>
      <c r="P35" s="65"/>
      <c r="Q35" s="67"/>
      <c r="R35" s="67"/>
      <c r="S35" s="67"/>
      <c r="T35" s="67"/>
      <c r="U35" s="65"/>
      <c r="V35" s="65"/>
      <c r="W35" s="65" t="s">
        <v>1</v>
      </c>
      <c r="X35" s="65" t="s">
        <v>1</v>
      </c>
      <c r="Y35" s="65" t="s">
        <v>1</v>
      </c>
      <c r="Z35" s="65" t="s">
        <v>2</v>
      </c>
      <c r="AA35" s="67">
        <f t="shared" si="0"/>
        <v>347</v>
      </c>
      <c r="AB35" s="68">
        <f t="shared" si="1"/>
        <v>69.400000000000006</v>
      </c>
      <c r="AC35" s="66"/>
    </row>
    <row r="36" spans="1:29" ht="18.75" x14ac:dyDescent="0.3">
      <c r="A36" s="65">
        <v>30</v>
      </c>
      <c r="B36" s="66">
        <v>22614737</v>
      </c>
      <c r="C36" s="66" t="s">
        <v>11</v>
      </c>
      <c r="D36" s="66" t="s">
        <v>156</v>
      </c>
      <c r="E36" s="66">
        <v>63</v>
      </c>
      <c r="F36" s="66" t="s">
        <v>9</v>
      </c>
      <c r="G36" s="66">
        <v>86</v>
      </c>
      <c r="H36" s="66" t="s">
        <v>4</v>
      </c>
      <c r="I36" s="66">
        <v>58</v>
      </c>
      <c r="J36" s="66" t="s">
        <v>9</v>
      </c>
      <c r="K36" s="66">
        <v>74</v>
      </c>
      <c r="L36" s="66" t="s">
        <v>6</v>
      </c>
      <c r="M36" s="66">
        <v>65</v>
      </c>
      <c r="N36" s="66" t="s">
        <v>9</v>
      </c>
      <c r="O36" s="65"/>
      <c r="P36" s="65"/>
      <c r="Q36" s="67"/>
      <c r="R36" s="67"/>
      <c r="S36" s="67"/>
      <c r="T36" s="67"/>
      <c r="U36" s="65"/>
      <c r="V36" s="65"/>
      <c r="W36" s="65" t="s">
        <v>1</v>
      </c>
      <c r="X36" s="65" t="s">
        <v>1</v>
      </c>
      <c r="Y36" s="65" t="s">
        <v>1</v>
      </c>
      <c r="Z36" s="65" t="s">
        <v>2</v>
      </c>
      <c r="AA36" s="67">
        <f t="shared" si="0"/>
        <v>346</v>
      </c>
      <c r="AB36" s="68">
        <f t="shared" si="1"/>
        <v>69.2</v>
      </c>
      <c r="AC36" s="66"/>
    </row>
    <row r="37" spans="1:29" ht="18.75" x14ac:dyDescent="0.3">
      <c r="A37" s="65">
        <v>28</v>
      </c>
      <c r="B37" s="66">
        <v>22614735</v>
      </c>
      <c r="C37" s="66" t="s">
        <v>11</v>
      </c>
      <c r="D37" s="66" t="s">
        <v>154</v>
      </c>
      <c r="E37" s="66">
        <v>64</v>
      </c>
      <c r="F37" s="66" t="s">
        <v>9</v>
      </c>
      <c r="G37" s="66"/>
      <c r="H37" s="66"/>
      <c r="I37" s="66"/>
      <c r="J37" s="66"/>
      <c r="K37" s="66">
        <v>64</v>
      </c>
      <c r="L37" s="66" t="s">
        <v>9</v>
      </c>
      <c r="M37" s="66">
        <v>63</v>
      </c>
      <c r="N37" s="66" t="s">
        <v>9</v>
      </c>
      <c r="O37" s="66">
        <v>69</v>
      </c>
      <c r="P37" s="66" t="s">
        <v>9</v>
      </c>
      <c r="Q37" s="66">
        <v>80</v>
      </c>
      <c r="R37" s="66" t="s">
        <v>5</v>
      </c>
      <c r="S37" s="67"/>
      <c r="T37" s="67"/>
      <c r="U37" s="65"/>
      <c r="V37" s="65"/>
      <c r="W37" s="65" t="s">
        <v>1</v>
      </c>
      <c r="X37" s="65" t="s">
        <v>1</v>
      </c>
      <c r="Y37" s="65" t="s">
        <v>1</v>
      </c>
      <c r="Z37" s="65" t="s">
        <v>2</v>
      </c>
      <c r="AA37" s="67">
        <f t="shared" si="0"/>
        <v>340</v>
      </c>
      <c r="AB37" s="68">
        <f t="shared" si="1"/>
        <v>68</v>
      </c>
      <c r="AC37" s="66"/>
    </row>
    <row r="38" spans="1:29" customFormat="1" ht="18.75" x14ac:dyDescent="0.3">
      <c r="A38" s="65">
        <v>36</v>
      </c>
      <c r="B38" s="66">
        <v>22614743</v>
      </c>
      <c r="C38" s="66" t="s">
        <v>11</v>
      </c>
      <c r="D38" s="66" t="s">
        <v>160</v>
      </c>
      <c r="E38" s="66">
        <v>62</v>
      </c>
      <c r="F38" s="66" t="s">
        <v>10</v>
      </c>
      <c r="G38" s="66">
        <v>85</v>
      </c>
      <c r="H38" s="66" t="s">
        <v>4</v>
      </c>
      <c r="I38" s="66">
        <v>60</v>
      </c>
      <c r="J38" s="66" t="s">
        <v>9</v>
      </c>
      <c r="K38" s="66">
        <v>68</v>
      </c>
      <c r="L38" s="66" t="s">
        <v>9</v>
      </c>
      <c r="M38" s="66">
        <v>63</v>
      </c>
      <c r="N38" s="66" t="s">
        <v>9</v>
      </c>
      <c r="O38" s="65"/>
      <c r="P38" s="65"/>
      <c r="Q38" s="67"/>
      <c r="R38" s="67"/>
      <c r="S38" s="67"/>
      <c r="T38" s="67"/>
      <c r="U38" s="65"/>
      <c r="V38" s="65"/>
      <c r="W38" s="65" t="s">
        <v>1</v>
      </c>
      <c r="X38" s="65" t="s">
        <v>1</v>
      </c>
      <c r="Y38" s="65" t="s">
        <v>1</v>
      </c>
      <c r="Z38" s="65" t="s">
        <v>2</v>
      </c>
      <c r="AA38" s="67">
        <f t="shared" si="0"/>
        <v>338</v>
      </c>
      <c r="AB38" s="68">
        <f t="shared" si="1"/>
        <v>67.599999999999994</v>
      </c>
      <c r="AC38" s="66"/>
    </row>
    <row r="39" spans="1:29" ht="18.75" x14ac:dyDescent="0.3">
      <c r="A39" s="65">
        <v>7</v>
      </c>
      <c r="B39" s="66">
        <v>22614714</v>
      </c>
      <c r="C39" s="66" t="s">
        <v>0</v>
      </c>
      <c r="D39" s="66" t="s">
        <v>133</v>
      </c>
      <c r="E39" s="66">
        <v>62</v>
      </c>
      <c r="F39" s="66" t="s">
        <v>10</v>
      </c>
      <c r="G39" s="66">
        <v>88</v>
      </c>
      <c r="H39" s="66" t="s">
        <v>3</v>
      </c>
      <c r="I39" s="66">
        <v>55</v>
      </c>
      <c r="J39" s="66" t="s">
        <v>9</v>
      </c>
      <c r="K39" s="66">
        <v>64</v>
      </c>
      <c r="L39" s="66" t="s">
        <v>9</v>
      </c>
      <c r="M39" s="66">
        <v>60</v>
      </c>
      <c r="N39" s="66" t="s">
        <v>10</v>
      </c>
      <c r="O39" s="65"/>
      <c r="P39" s="65"/>
      <c r="Q39" s="67"/>
      <c r="R39" s="67"/>
      <c r="S39" s="67"/>
      <c r="T39" s="67"/>
      <c r="U39" s="67"/>
      <c r="V39" s="67"/>
      <c r="W39" s="65" t="s">
        <v>1</v>
      </c>
      <c r="X39" s="65" t="s">
        <v>1</v>
      </c>
      <c r="Y39" s="65" t="s">
        <v>1</v>
      </c>
      <c r="Z39" s="65" t="s">
        <v>2</v>
      </c>
      <c r="AA39" s="67">
        <f t="shared" si="0"/>
        <v>329</v>
      </c>
      <c r="AB39" s="68">
        <f t="shared" si="1"/>
        <v>65.8</v>
      </c>
      <c r="AC39" s="66"/>
    </row>
    <row r="40" spans="1:29" ht="18.75" x14ac:dyDescent="0.3">
      <c r="A40" s="65">
        <v>19</v>
      </c>
      <c r="B40" s="66">
        <v>22614726</v>
      </c>
      <c r="C40" s="66" t="s">
        <v>11</v>
      </c>
      <c r="D40" s="66" t="s">
        <v>145</v>
      </c>
      <c r="E40" s="66">
        <v>63</v>
      </c>
      <c r="F40" s="66" t="s">
        <v>9</v>
      </c>
      <c r="G40" s="66"/>
      <c r="H40" s="66"/>
      <c r="I40" s="66">
        <v>61</v>
      </c>
      <c r="J40" s="66" t="s">
        <v>5</v>
      </c>
      <c r="K40" s="66">
        <v>63</v>
      </c>
      <c r="L40" s="66" t="s">
        <v>9</v>
      </c>
      <c r="M40" s="66">
        <v>64</v>
      </c>
      <c r="N40" s="66" t="s">
        <v>9</v>
      </c>
      <c r="O40" s="65"/>
      <c r="P40" s="65"/>
      <c r="Q40" s="66">
        <v>73</v>
      </c>
      <c r="R40" s="66" t="s">
        <v>9</v>
      </c>
      <c r="S40" s="67"/>
      <c r="T40" s="67"/>
      <c r="U40" s="65"/>
      <c r="V40" s="65"/>
      <c r="W40" s="65" t="s">
        <v>1</v>
      </c>
      <c r="X40" s="65" t="s">
        <v>1</v>
      </c>
      <c r="Y40" s="65" t="s">
        <v>1</v>
      </c>
      <c r="Z40" s="65" t="s">
        <v>2</v>
      </c>
      <c r="AA40" s="67">
        <f t="shared" si="0"/>
        <v>324</v>
      </c>
      <c r="AB40" s="68">
        <f t="shared" si="1"/>
        <v>64.8</v>
      </c>
      <c r="AC40" s="66"/>
    </row>
    <row r="41" spans="1:29" ht="18.75" x14ac:dyDescent="0.3">
      <c r="A41" s="65">
        <v>20</v>
      </c>
      <c r="B41" s="66">
        <v>22614727</v>
      </c>
      <c r="C41" s="66" t="s">
        <v>11</v>
      </c>
      <c r="D41" s="66" t="s">
        <v>146</v>
      </c>
      <c r="E41" s="66">
        <v>55</v>
      </c>
      <c r="F41" s="66" t="s">
        <v>10</v>
      </c>
      <c r="G41" s="66"/>
      <c r="H41" s="66"/>
      <c r="I41" s="66"/>
      <c r="J41" s="66"/>
      <c r="K41" s="66">
        <v>61</v>
      </c>
      <c r="L41" s="66" t="s">
        <v>10</v>
      </c>
      <c r="M41" s="66">
        <v>72</v>
      </c>
      <c r="N41" s="66" t="s">
        <v>5</v>
      </c>
      <c r="O41" s="66">
        <v>71</v>
      </c>
      <c r="P41" s="66" t="s">
        <v>5</v>
      </c>
      <c r="Q41" s="66">
        <v>63</v>
      </c>
      <c r="R41" s="66" t="s">
        <v>10</v>
      </c>
      <c r="S41" s="67">
        <v>73</v>
      </c>
      <c r="T41" s="67" t="s">
        <v>5</v>
      </c>
      <c r="U41" s="65"/>
      <c r="V41" s="65"/>
      <c r="W41" s="65" t="s">
        <v>1</v>
      </c>
      <c r="X41" s="65" t="s">
        <v>1</v>
      </c>
      <c r="Y41" s="65" t="s">
        <v>1</v>
      </c>
      <c r="Z41" s="65" t="s">
        <v>2</v>
      </c>
      <c r="AA41" s="67">
        <f t="shared" si="0"/>
        <v>322</v>
      </c>
      <c r="AB41" s="68">
        <f t="shared" si="1"/>
        <v>64.400000000000006</v>
      </c>
      <c r="AC41" s="66"/>
    </row>
    <row r="42" spans="1:29" ht="18.75" x14ac:dyDescent="0.3">
      <c r="A42" s="65">
        <v>25</v>
      </c>
      <c r="B42" s="66">
        <v>22614732</v>
      </c>
      <c r="C42" s="66" t="s">
        <v>11</v>
      </c>
      <c r="D42" s="66" t="s">
        <v>151</v>
      </c>
      <c r="E42" s="66">
        <v>63</v>
      </c>
      <c r="F42" s="66" t="s">
        <v>9</v>
      </c>
      <c r="G42" s="66"/>
      <c r="H42" s="66"/>
      <c r="I42" s="66">
        <v>53</v>
      </c>
      <c r="J42" s="66" t="s">
        <v>10</v>
      </c>
      <c r="K42" s="66">
        <v>63</v>
      </c>
      <c r="L42" s="66" t="s">
        <v>9</v>
      </c>
      <c r="M42" s="66">
        <v>64</v>
      </c>
      <c r="N42" s="66" t="s">
        <v>9</v>
      </c>
      <c r="O42" s="65"/>
      <c r="P42" s="65"/>
      <c r="Q42" s="66">
        <v>67</v>
      </c>
      <c r="R42" s="66" t="s">
        <v>10</v>
      </c>
      <c r="S42" s="67"/>
      <c r="T42" s="67"/>
      <c r="U42" s="65"/>
      <c r="V42" s="65"/>
      <c r="W42" s="65" t="s">
        <v>1</v>
      </c>
      <c r="X42" s="65" t="s">
        <v>1</v>
      </c>
      <c r="Y42" s="65" t="s">
        <v>1</v>
      </c>
      <c r="Z42" s="65" t="s">
        <v>2</v>
      </c>
      <c r="AA42" s="67">
        <f t="shared" si="0"/>
        <v>310</v>
      </c>
      <c r="AB42" s="68">
        <f t="shared" si="1"/>
        <v>62</v>
      </c>
      <c r="AC42" s="66"/>
    </row>
    <row r="43" spans="1:29" ht="18.75" x14ac:dyDescent="0.3">
      <c r="A43" s="65">
        <v>16</v>
      </c>
      <c r="B43" s="66">
        <v>22614723</v>
      </c>
      <c r="C43" s="66" t="s">
        <v>11</v>
      </c>
      <c r="D43" s="66" t="s">
        <v>142</v>
      </c>
      <c r="E43" s="66">
        <v>54</v>
      </c>
      <c r="F43" s="66" t="s">
        <v>10</v>
      </c>
      <c r="G43" s="66">
        <v>81</v>
      </c>
      <c r="H43" s="66" t="s">
        <v>7</v>
      </c>
      <c r="I43" s="66">
        <v>51</v>
      </c>
      <c r="J43" s="66" t="s">
        <v>10</v>
      </c>
      <c r="K43" s="66">
        <v>61</v>
      </c>
      <c r="L43" s="66" t="s">
        <v>10</v>
      </c>
      <c r="M43" s="66">
        <v>58</v>
      </c>
      <c r="N43" s="66" t="s">
        <v>10</v>
      </c>
      <c r="O43" s="65"/>
      <c r="P43" s="65"/>
      <c r="Q43" s="67"/>
      <c r="R43" s="67"/>
      <c r="S43" s="67"/>
      <c r="T43" s="67"/>
      <c r="U43" s="65"/>
      <c r="V43" s="65"/>
      <c r="W43" s="65" t="s">
        <v>1</v>
      </c>
      <c r="X43" s="65" t="s">
        <v>1</v>
      </c>
      <c r="Y43" s="65" t="s">
        <v>1</v>
      </c>
      <c r="Z43" s="65" t="s">
        <v>2</v>
      </c>
      <c r="AA43" s="67">
        <f t="shared" si="0"/>
        <v>305</v>
      </c>
      <c r="AB43" s="68">
        <f t="shared" si="1"/>
        <v>61</v>
      </c>
      <c r="AC43" s="66"/>
    </row>
    <row r="44" spans="1:29" ht="18.75" x14ac:dyDescent="0.3">
      <c r="A44" s="65">
        <v>10</v>
      </c>
      <c r="B44" s="66">
        <v>22614717</v>
      </c>
      <c r="C44" s="66" t="s">
        <v>0</v>
      </c>
      <c r="D44" s="66" t="s">
        <v>136</v>
      </c>
      <c r="E44" s="66">
        <v>56</v>
      </c>
      <c r="F44" s="66" t="s">
        <v>10</v>
      </c>
      <c r="G44" s="66">
        <v>80</v>
      </c>
      <c r="H44" s="66" t="s">
        <v>7</v>
      </c>
      <c r="I44" s="66">
        <v>47</v>
      </c>
      <c r="J44" s="66" t="s">
        <v>10</v>
      </c>
      <c r="K44" s="66">
        <v>62</v>
      </c>
      <c r="L44" s="66" t="s">
        <v>9</v>
      </c>
      <c r="M44" s="66">
        <v>59</v>
      </c>
      <c r="N44" s="66" t="s">
        <v>10</v>
      </c>
      <c r="O44" s="65"/>
      <c r="P44" s="65"/>
      <c r="Q44" s="67"/>
      <c r="R44" s="67"/>
      <c r="S44" s="67"/>
      <c r="T44" s="67"/>
      <c r="U44" s="65"/>
      <c r="V44" s="65"/>
      <c r="W44" s="65" t="s">
        <v>1</v>
      </c>
      <c r="X44" s="65" t="s">
        <v>1</v>
      </c>
      <c r="Y44" s="65" t="s">
        <v>1</v>
      </c>
      <c r="Z44" s="65" t="s">
        <v>2</v>
      </c>
      <c r="AA44" s="67">
        <f t="shared" si="0"/>
        <v>304</v>
      </c>
      <c r="AB44" s="68">
        <f t="shared" si="1"/>
        <v>60.8</v>
      </c>
      <c r="AC44" s="66"/>
    </row>
    <row r="45" spans="1:29" ht="18.75" x14ac:dyDescent="0.3">
      <c r="A45" s="65">
        <v>11</v>
      </c>
      <c r="B45" s="66">
        <v>22614718</v>
      </c>
      <c r="C45" s="66" t="s">
        <v>11</v>
      </c>
      <c r="D45" s="66" t="s">
        <v>137</v>
      </c>
      <c r="E45" s="66">
        <v>54</v>
      </c>
      <c r="F45" s="66" t="s">
        <v>10</v>
      </c>
      <c r="G45" s="66"/>
      <c r="H45" s="66"/>
      <c r="I45" s="66">
        <v>50</v>
      </c>
      <c r="J45" s="66" t="s">
        <v>10</v>
      </c>
      <c r="K45" s="66">
        <v>61</v>
      </c>
      <c r="L45" s="66" t="s">
        <v>10</v>
      </c>
      <c r="M45" s="66">
        <v>59</v>
      </c>
      <c r="N45" s="66" t="s">
        <v>10</v>
      </c>
      <c r="O45" s="65"/>
      <c r="P45" s="65"/>
      <c r="Q45" s="66">
        <v>63</v>
      </c>
      <c r="R45" s="66" t="s">
        <v>10</v>
      </c>
      <c r="S45" s="67"/>
      <c r="T45" s="67"/>
      <c r="U45" s="65"/>
      <c r="V45" s="65"/>
      <c r="W45" s="65" t="s">
        <v>1</v>
      </c>
      <c r="X45" s="65" t="s">
        <v>1</v>
      </c>
      <c r="Y45" s="65" t="s">
        <v>1</v>
      </c>
      <c r="Z45" s="65" t="s">
        <v>2</v>
      </c>
      <c r="AA45" s="67">
        <f t="shared" si="0"/>
        <v>287</v>
      </c>
      <c r="AB45" s="68">
        <f t="shared" si="1"/>
        <v>57.4</v>
      </c>
      <c r="AC45" s="66"/>
    </row>
    <row r="47" spans="1:29" x14ac:dyDescent="0.25">
      <c r="I47"/>
      <c r="K47"/>
      <c r="M47"/>
      <c r="O47"/>
      <c r="Q47"/>
      <c r="S47"/>
      <c r="AB47"/>
    </row>
    <row r="48" spans="1:29" x14ac:dyDescent="0.25">
      <c r="I48"/>
      <c r="K48"/>
      <c r="M48"/>
      <c r="O48"/>
      <c r="Q48"/>
      <c r="S48"/>
      <c r="AB48"/>
    </row>
    <row r="49" spans="3:28" x14ac:dyDescent="0.25">
      <c r="I49"/>
      <c r="K49"/>
      <c r="M49"/>
      <c r="O49"/>
      <c r="Q49"/>
      <c r="S49"/>
      <c r="AB49"/>
    </row>
    <row r="50" spans="3:28" x14ac:dyDescent="0.25">
      <c r="I50"/>
      <c r="K50"/>
      <c r="M50"/>
      <c r="O50"/>
      <c r="Q50"/>
      <c r="S50"/>
      <c r="AB50"/>
    </row>
    <row r="51" spans="3:28" s="72" customFormat="1" ht="21" x14ac:dyDescent="0.35">
      <c r="C51" s="72" t="s">
        <v>127</v>
      </c>
      <c r="Z51" s="72" t="s">
        <v>71</v>
      </c>
    </row>
    <row r="52" spans="3:28" x14ac:dyDescent="0.25">
      <c r="E52" s="1"/>
      <c r="F52" s="1"/>
      <c r="G52" s="1"/>
      <c r="H52" s="10"/>
      <c r="I52" s="10"/>
      <c r="J52" s="10"/>
    </row>
    <row r="53" spans="3:28" x14ac:dyDescent="0.25">
      <c r="E53" s="1"/>
      <c r="F53" s="1"/>
      <c r="G53" s="1"/>
      <c r="H53" s="10"/>
      <c r="I53" s="10"/>
      <c r="J53" s="10"/>
    </row>
    <row r="54" spans="3:28" x14ac:dyDescent="0.25">
      <c r="E54" s="1"/>
      <c r="F54" s="1"/>
      <c r="G54" s="1"/>
      <c r="H54" s="10"/>
      <c r="I54" s="10"/>
      <c r="J54" s="10"/>
    </row>
    <row r="55" spans="3:28" x14ac:dyDescent="0.25">
      <c r="E55" s="1"/>
      <c r="F55" s="1"/>
      <c r="G55" s="1"/>
      <c r="H55" s="10"/>
      <c r="I55" s="10"/>
      <c r="J55" s="10"/>
    </row>
    <row r="56" spans="3:28" x14ac:dyDescent="0.25">
      <c r="E56" s="1"/>
      <c r="F56" s="1"/>
      <c r="G56" s="1"/>
      <c r="H56" s="10"/>
      <c r="I56" s="10"/>
      <c r="J56" s="10"/>
    </row>
    <row r="57" spans="3:28" x14ac:dyDescent="0.25">
      <c r="E57" s="1"/>
      <c r="F57" s="1"/>
      <c r="G57" s="1"/>
      <c r="H57" s="10"/>
      <c r="I57" s="10"/>
      <c r="J57" s="10"/>
    </row>
    <row r="58" spans="3:28" x14ac:dyDescent="0.25">
      <c r="E58" s="1"/>
      <c r="F58" s="1"/>
      <c r="G58" s="1"/>
      <c r="H58" s="10"/>
      <c r="I58" s="10"/>
      <c r="J58" s="10"/>
    </row>
    <row r="59" spans="3:28" x14ac:dyDescent="0.25">
      <c r="E59" s="1"/>
      <c r="F59" s="1"/>
      <c r="G59" s="1"/>
      <c r="H59" s="10"/>
      <c r="I59" s="10"/>
      <c r="J59" s="10"/>
      <c r="K59" s="10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A11" sqref="A11:XFD11"/>
    </sheetView>
  </sheetViews>
  <sheetFormatPr defaultRowHeight="15" x14ac:dyDescent="0.25"/>
  <cols>
    <col min="1" max="1" width="4" style="6" customWidth="1"/>
    <col min="2" max="2" width="12.28515625" customWidth="1"/>
    <col min="3" max="3" width="10.85546875" bestFit="1" customWidth="1"/>
    <col min="4" max="5" width="10.85546875" customWidth="1"/>
    <col min="6" max="6" width="9.28515625" customWidth="1"/>
    <col min="7" max="7" width="6.7109375" bestFit="1" customWidth="1"/>
    <col min="8" max="9" width="6.7109375" customWidth="1"/>
    <col min="10" max="10" width="9.42578125" customWidth="1"/>
    <col min="11" max="14" width="9.7109375" customWidth="1"/>
    <col min="15" max="23" width="4.7109375" customWidth="1"/>
    <col min="24" max="24" width="6.28515625" customWidth="1"/>
    <col min="25" max="25" width="4.85546875" bestFit="1" customWidth="1"/>
    <col min="26" max="26" width="5.5703125" bestFit="1" customWidth="1"/>
  </cols>
  <sheetData>
    <row r="1" spans="1:26" ht="21" x14ac:dyDescent="0.35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1" x14ac:dyDescent="0.35">
      <c r="A2" s="122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21" x14ac:dyDescent="0.35">
      <c r="A3" s="122" t="s">
        <v>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21" x14ac:dyDescent="0.35">
      <c r="A4" s="122" t="s">
        <v>185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s="38" customFormat="1" ht="21" x14ac:dyDescent="0.35">
      <c r="A5" s="126" t="s">
        <v>34</v>
      </c>
      <c r="B5" s="126" t="s">
        <v>71</v>
      </c>
      <c r="C5" s="126" t="s">
        <v>72</v>
      </c>
      <c r="D5" s="126" t="s">
        <v>109</v>
      </c>
      <c r="E5" s="126" t="s">
        <v>110</v>
      </c>
      <c r="F5" s="126" t="s">
        <v>111</v>
      </c>
      <c r="G5" s="126" t="s">
        <v>78</v>
      </c>
      <c r="H5" s="126" t="s">
        <v>116</v>
      </c>
      <c r="I5" s="126" t="s">
        <v>112</v>
      </c>
      <c r="J5" s="126" t="s">
        <v>80</v>
      </c>
      <c r="K5" s="126" t="s">
        <v>81</v>
      </c>
      <c r="L5" s="126" t="s">
        <v>82</v>
      </c>
      <c r="M5" s="126" t="s">
        <v>83</v>
      </c>
      <c r="N5" s="126" t="s">
        <v>113</v>
      </c>
      <c r="O5" s="127" t="s">
        <v>43</v>
      </c>
      <c r="P5" s="127"/>
      <c r="Q5" s="127"/>
      <c r="R5" s="127"/>
      <c r="S5" s="127"/>
      <c r="T5" s="127"/>
      <c r="U5" s="127"/>
      <c r="V5" s="127"/>
      <c r="W5" s="127"/>
      <c r="X5" s="90"/>
      <c r="Y5" s="90"/>
      <c r="Z5" s="90"/>
    </row>
    <row r="6" spans="1:26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4" t="s">
        <v>1</v>
      </c>
      <c r="P6" s="4" t="s">
        <v>3</v>
      </c>
      <c r="Q6" s="4" t="s">
        <v>4</v>
      </c>
      <c r="R6" s="4" t="s">
        <v>7</v>
      </c>
      <c r="S6" s="4" t="s">
        <v>6</v>
      </c>
      <c r="T6" s="4" t="s">
        <v>5</v>
      </c>
      <c r="U6" s="4" t="s">
        <v>9</v>
      </c>
      <c r="V6" s="4" t="s">
        <v>10</v>
      </c>
      <c r="W6" s="4" t="s">
        <v>12</v>
      </c>
      <c r="X6" s="4" t="s">
        <v>36</v>
      </c>
      <c r="Y6" s="4" t="s">
        <v>38</v>
      </c>
      <c r="Z6" s="4" t="s">
        <v>39</v>
      </c>
    </row>
    <row r="7" spans="1:26" x14ac:dyDescent="0.25">
      <c r="A7" s="4">
        <v>1</v>
      </c>
      <c r="B7" s="3" t="s">
        <v>107</v>
      </c>
      <c r="C7" s="5" t="s">
        <v>108</v>
      </c>
      <c r="D7" s="4">
        <v>16</v>
      </c>
      <c r="E7" s="4">
        <v>16</v>
      </c>
      <c r="F7" s="4">
        <v>16</v>
      </c>
      <c r="G7" s="13">
        <v>100</v>
      </c>
      <c r="H7" s="49">
        <v>0</v>
      </c>
      <c r="I7" s="3">
        <v>0</v>
      </c>
      <c r="J7" s="3">
        <v>0</v>
      </c>
      <c r="K7" s="3">
        <v>2</v>
      </c>
      <c r="L7" s="3">
        <v>11</v>
      </c>
      <c r="M7" s="3">
        <v>2</v>
      </c>
      <c r="N7" s="3">
        <v>1</v>
      </c>
      <c r="O7" s="3">
        <v>5</v>
      </c>
      <c r="P7" s="3">
        <v>6</v>
      </c>
      <c r="Q7" s="3">
        <v>7</v>
      </c>
      <c r="R7" s="3">
        <v>12</v>
      </c>
      <c r="S7" s="3">
        <v>6</v>
      </c>
      <c r="T7" s="3">
        <v>8</v>
      </c>
      <c r="U7" s="92">
        <v>24</v>
      </c>
      <c r="V7" s="3">
        <v>12</v>
      </c>
      <c r="W7" s="3">
        <v>0</v>
      </c>
      <c r="X7" s="4">
        <v>80</v>
      </c>
      <c r="Y7" s="4">
        <v>292</v>
      </c>
      <c r="Z7" s="13">
        <v>45.625</v>
      </c>
    </row>
    <row r="11" spans="1:26" s="72" customFormat="1" ht="21" x14ac:dyDescent="0.35">
      <c r="C11" s="72" t="s">
        <v>127</v>
      </c>
      <c r="U11" s="72" t="s">
        <v>71</v>
      </c>
    </row>
  </sheetData>
  <mergeCells count="19">
    <mergeCell ref="H5:H6"/>
    <mergeCell ref="E5:E6"/>
    <mergeCell ref="F5:F6"/>
    <mergeCell ref="G5:G6"/>
    <mergeCell ref="I5:I6"/>
    <mergeCell ref="J5:J6"/>
    <mergeCell ref="K5:K6"/>
    <mergeCell ref="A1:Z1"/>
    <mergeCell ref="A2:Z2"/>
    <mergeCell ref="A3:Z3"/>
    <mergeCell ref="A4:Z4"/>
    <mergeCell ref="A5:A6"/>
    <mergeCell ref="B5:B6"/>
    <mergeCell ref="C5:C6"/>
    <mergeCell ref="O5:W5"/>
    <mergeCell ref="D5:D6"/>
    <mergeCell ref="L5:L6"/>
    <mergeCell ref="M5:M6"/>
    <mergeCell ref="N5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111" workbookViewId="0">
      <selection activeCell="A15" sqref="A15:XFD15"/>
    </sheetView>
  </sheetViews>
  <sheetFormatPr defaultRowHeight="15" x14ac:dyDescent="0.25"/>
  <cols>
    <col min="1" max="1" width="6.28515625" style="6" bestFit="1" customWidth="1"/>
    <col min="2" max="2" width="19.28515625" bestFit="1" customWidth="1"/>
    <col min="3" max="3" width="16.28515625" bestFit="1" customWidth="1"/>
    <col min="4" max="4" width="15" bestFit="1" customWidth="1"/>
    <col min="5" max="5" width="8.140625" customWidth="1"/>
    <col min="6" max="13" width="4.7109375" customWidth="1"/>
    <col min="14" max="14" width="6.28515625" customWidth="1"/>
    <col min="15" max="15" width="6.7109375" customWidth="1"/>
    <col min="16" max="16" width="7.5703125" customWidth="1"/>
  </cols>
  <sheetData>
    <row r="1" spans="1:22" ht="21" x14ac:dyDescent="0.35">
      <c r="A1" s="128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21" x14ac:dyDescent="0.35">
      <c r="A2" s="128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21" x14ac:dyDescent="0.35">
      <c r="A3" s="128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21" x14ac:dyDescent="0.35">
      <c r="A4" s="130" t="s">
        <v>185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38" customFormat="1" ht="21" x14ac:dyDescent="0.35">
      <c r="A5" s="132" t="s">
        <v>34</v>
      </c>
      <c r="B5" s="132" t="s">
        <v>41</v>
      </c>
      <c r="C5" s="132" t="s">
        <v>42</v>
      </c>
      <c r="D5" s="132" t="s">
        <v>56</v>
      </c>
      <c r="E5" s="134" t="s">
        <v>43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03" t="s">
        <v>79</v>
      </c>
      <c r="R5" s="103" t="s">
        <v>80</v>
      </c>
      <c r="S5" s="103" t="s">
        <v>81</v>
      </c>
      <c r="T5" s="103" t="s">
        <v>82</v>
      </c>
      <c r="U5" s="103" t="s">
        <v>83</v>
      </c>
      <c r="V5" s="103" t="s">
        <v>84</v>
      </c>
    </row>
    <row r="6" spans="1:22" x14ac:dyDescent="0.25">
      <c r="A6" s="133"/>
      <c r="B6" s="133"/>
      <c r="C6" s="133"/>
      <c r="D6" s="133"/>
      <c r="E6" s="4" t="s">
        <v>1</v>
      </c>
      <c r="F6" s="4" t="s">
        <v>3</v>
      </c>
      <c r="G6" s="4" t="s">
        <v>4</v>
      </c>
      <c r="H6" s="4" t="s">
        <v>7</v>
      </c>
      <c r="I6" s="4" t="s">
        <v>6</v>
      </c>
      <c r="J6" s="4" t="s">
        <v>5</v>
      </c>
      <c r="K6" s="4" t="s">
        <v>9</v>
      </c>
      <c r="L6" s="4" t="s">
        <v>10</v>
      </c>
      <c r="M6" s="4" t="s">
        <v>12</v>
      </c>
      <c r="N6" s="4" t="s">
        <v>36</v>
      </c>
      <c r="O6" s="4" t="s">
        <v>38</v>
      </c>
      <c r="P6" s="4" t="s">
        <v>39</v>
      </c>
      <c r="Q6" s="104"/>
      <c r="R6" s="104"/>
      <c r="S6" s="104"/>
      <c r="T6" s="104"/>
      <c r="U6" s="104"/>
      <c r="V6" s="104"/>
    </row>
    <row r="7" spans="1:22" ht="15.75" x14ac:dyDescent="0.25">
      <c r="A7" s="4">
        <v>1</v>
      </c>
      <c r="B7" s="3" t="s">
        <v>40</v>
      </c>
      <c r="C7" s="5" t="s">
        <v>99</v>
      </c>
      <c r="D7" s="5" t="s">
        <v>104</v>
      </c>
      <c r="E7" s="4">
        <v>1</v>
      </c>
      <c r="F7" s="4">
        <v>0</v>
      </c>
      <c r="G7" s="4">
        <v>1</v>
      </c>
      <c r="H7" s="4">
        <v>0</v>
      </c>
      <c r="I7" s="4">
        <v>0</v>
      </c>
      <c r="J7" s="4">
        <v>2</v>
      </c>
      <c r="K7" s="4">
        <v>7</v>
      </c>
      <c r="L7" s="4">
        <v>5</v>
      </c>
      <c r="M7" s="4">
        <v>0</v>
      </c>
      <c r="N7" s="4">
        <f>SUM(E7:M7)</f>
        <v>16</v>
      </c>
      <c r="O7" s="4">
        <f>SUM(E7*8+F7*7+G7*6+H7*5+I7*4+J7*3+K7*2+L7*1+M7*0)</f>
        <v>39</v>
      </c>
      <c r="P7" s="4">
        <f>(O7*100/128)</f>
        <v>30.46875</v>
      </c>
      <c r="Q7" s="18">
        <v>0</v>
      </c>
      <c r="R7" s="18">
        <v>0</v>
      </c>
      <c r="S7" s="18">
        <v>5</v>
      </c>
      <c r="T7" s="18">
        <v>7</v>
      </c>
      <c r="U7" s="18">
        <v>3</v>
      </c>
      <c r="V7" s="18">
        <v>1</v>
      </c>
    </row>
    <row r="8" spans="1:22" ht="15.75" x14ac:dyDescent="0.25">
      <c r="A8" s="4">
        <v>2</v>
      </c>
      <c r="B8" s="3" t="s">
        <v>37</v>
      </c>
      <c r="C8" s="5" t="s">
        <v>100</v>
      </c>
      <c r="D8" s="5" t="s">
        <v>57</v>
      </c>
      <c r="E8" s="4">
        <v>3</v>
      </c>
      <c r="F8" s="4">
        <v>4</v>
      </c>
      <c r="G8" s="4">
        <v>4</v>
      </c>
      <c r="H8" s="4">
        <v>3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f t="shared" ref="N8:N11" si="0">SUM(E8:M8)</f>
        <v>16</v>
      </c>
      <c r="O8" s="4">
        <f t="shared" ref="O8:O11" si="1">SUM(E8*8+F8*7+G8*6+H8*5+I8*4+J8*3+K8*2+L8*1+M8*0)</f>
        <v>99</v>
      </c>
      <c r="P8" s="4">
        <f t="shared" ref="P8:P11" si="2">(O8*100/128)</f>
        <v>77.34375</v>
      </c>
      <c r="Q8" s="21">
        <v>0</v>
      </c>
      <c r="R8" s="21">
        <v>0</v>
      </c>
      <c r="S8" s="21">
        <v>0</v>
      </c>
      <c r="T8" s="21">
        <v>1</v>
      </c>
      <c r="U8" s="21">
        <v>9</v>
      </c>
      <c r="V8" s="21">
        <v>6</v>
      </c>
    </row>
    <row r="9" spans="1:22" ht="18.75" x14ac:dyDescent="0.3">
      <c r="A9" s="4">
        <v>3</v>
      </c>
      <c r="B9" s="3" t="s">
        <v>96</v>
      </c>
      <c r="C9" s="5" t="s">
        <v>101</v>
      </c>
      <c r="D9" s="5" t="s">
        <v>105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3</v>
      </c>
      <c r="K9" s="4">
        <v>9</v>
      </c>
      <c r="L9" s="4">
        <v>2</v>
      </c>
      <c r="M9" s="48">
        <v>0</v>
      </c>
      <c r="N9" s="4">
        <f t="shared" si="0"/>
        <v>16</v>
      </c>
      <c r="O9" s="4">
        <f t="shared" si="1"/>
        <v>41</v>
      </c>
      <c r="P9" s="4">
        <f t="shared" si="2"/>
        <v>32.03125</v>
      </c>
      <c r="Q9" s="18">
        <v>0</v>
      </c>
      <c r="R9" s="18">
        <v>0</v>
      </c>
      <c r="S9" s="18">
        <v>11</v>
      </c>
      <c r="T9" s="18">
        <v>3</v>
      </c>
      <c r="U9" s="18">
        <v>2</v>
      </c>
      <c r="V9" s="18">
        <v>0</v>
      </c>
    </row>
    <row r="10" spans="1:22" ht="15.75" x14ac:dyDescent="0.25">
      <c r="A10" s="4">
        <v>4</v>
      </c>
      <c r="B10" s="3" t="s">
        <v>97</v>
      </c>
      <c r="C10" s="5" t="s">
        <v>102</v>
      </c>
      <c r="D10" s="5" t="s">
        <v>106</v>
      </c>
      <c r="E10" s="91">
        <v>0</v>
      </c>
      <c r="F10" s="91">
        <v>1</v>
      </c>
      <c r="G10" s="91">
        <v>0</v>
      </c>
      <c r="H10" s="91">
        <v>3</v>
      </c>
      <c r="I10" s="91">
        <v>3</v>
      </c>
      <c r="J10" s="91">
        <v>3</v>
      </c>
      <c r="K10" s="91">
        <v>3</v>
      </c>
      <c r="L10" s="91">
        <v>3</v>
      </c>
      <c r="M10" s="91">
        <v>0</v>
      </c>
      <c r="N10" s="4">
        <f t="shared" si="0"/>
        <v>16</v>
      </c>
      <c r="O10" s="4">
        <f t="shared" si="1"/>
        <v>52</v>
      </c>
      <c r="P10" s="4">
        <f t="shared" si="2"/>
        <v>40.625</v>
      </c>
      <c r="Q10" s="21">
        <v>0</v>
      </c>
      <c r="R10" s="21">
        <v>0</v>
      </c>
      <c r="S10" s="21">
        <v>8</v>
      </c>
      <c r="T10" s="21">
        <v>7</v>
      </c>
      <c r="U10" s="21">
        <v>1</v>
      </c>
      <c r="V10" s="21">
        <v>0</v>
      </c>
    </row>
    <row r="11" spans="1:22" ht="18.75" x14ac:dyDescent="0.3">
      <c r="A11" s="4">
        <v>5</v>
      </c>
      <c r="B11" s="3" t="s">
        <v>98</v>
      </c>
      <c r="C11" s="5" t="s">
        <v>103</v>
      </c>
      <c r="D11" s="5" t="s">
        <v>106</v>
      </c>
      <c r="E11" s="4">
        <v>1</v>
      </c>
      <c r="F11" s="91">
        <v>1</v>
      </c>
      <c r="G11" s="91">
        <v>0</v>
      </c>
      <c r="H11" s="91">
        <v>6</v>
      </c>
      <c r="I11" s="91">
        <v>1</v>
      </c>
      <c r="J11" s="91">
        <v>0</v>
      </c>
      <c r="K11" s="91">
        <v>5</v>
      </c>
      <c r="L11" s="91">
        <v>2</v>
      </c>
      <c r="M11" s="91">
        <v>0</v>
      </c>
      <c r="N11" s="4">
        <f t="shared" si="0"/>
        <v>16</v>
      </c>
      <c r="O11" s="4">
        <f t="shared" si="1"/>
        <v>61</v>
      </c>
      <c r="P11" s="4">
        <f t="shared" si="2"/>
        <v>47.65625</v>
      </c>
      <c r="Q11" s="47">
        <v>0</v>
      </c>
      <c r="R11" s="47">
        <v>0</v>
      </c>
      <c r="S11" s="47">
        <v>2</v>
      </c>
      <c r="T11" s="47">
        <v>6</v>
      </c>
      <c r="U11" s="47">
        <v>6</v>
      </c>
      <c r="V11" s="47">
        <v>2</v>
      </c>
    </row>
    <row r="13" spans="1:22" x14ac:dyDescent="0.25">
      <c r="A13"/>
    </row>
    <row r="14" spans="1:22" x14ac:dyDescent="0.25">
      <c r="A14"/>
    </row>
    <row r="15" spans="1:22" s="72" customFormat="1" ht="21" x14ac:dyDescent="0.35">
      <c r="C15" s="72" t="s">
        <v>127</v>
      </c>
      <c r="U15" s="72" t="s">
        <v>71</v>
      </c>
    </row>
    <row r="16" spans="1:22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</sheetData>
  <mergeCells count="15">
    <mergeCell ref="V5:V6"/>
    <mergeCell ref="A1:V1"/>
    <mergeCell ref="A2:V2"/>
    <mergeCell ref="A3:V3"/>
    <mergeCell ref="A4:V4"/>
    <mergeCell ref="Q5:Q6"/>
    <mergeCell ref="R5:R6"/>
    <mergeCell ref="S5:S6"/>
    <mergeCell ref="T5:T6"/>
    <mergeCell ref="U5:U6"/>
    <mergeCell ref="C5:C6"/>
    <mergeCell ref="B5:B6"/>
    <mergeCell ref="A5:A6"/>
    <mergeCell ref="D5:D6"/>
    <mergeCell ref="E5:P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5" sqref="A25:XFD25"/>
    </sheetView>
  </sheetViews>
  <sheetFormatPr defaultRowHeight="15" x14ac:dyDescent="0.25"/>
  <cols>
    <col min="1" max="1" width="3.42578125" style="6" bestFit="1" customWidth="1"/>
    <col min="2" max="2" width="8.7109375" bestFit="1" customWidth="1"/>
    <col min="3" max="3" width="3.7109375" style="6" bestFit="1" customWidth="1"/>
    <col min="4" max="4" width="18.7109375" customWidth="1"/>
    <col min="5" max="5" width="8.28515625" customWidth="1"/>
    <col min="6" max="6" width="7.85546875" customWidth="1"/>
    <col min="7" max="7" width="6.7109375" bestFit="1" customWidth="1"/>
    <col min="8" max="8" width="7.7109375" bestFit="1" customWidth="1"/>
    <col min="9" max="9" width="7.7109375" customWidth="1"/>
    <col min="10" max="10" width="9.85546875" customWidth="1"/>
    <col min="11" max="11" width="10.28515625" customWidth="1"/>
    <col min="12" max="13" width="9.28515625" customWidth="1"/>
    <col min="15" max="15" width="7.5703125" customWidth="1"/>
    <col min="16" max="16" width="10.85546875" customWidth="1"/>
    <col min="17" max="17" width="8.85546875" customWidth="1"/>
    <col min="18" max="18" width="15.85546875" bestFit="1" customWidth="1"/>
  </cols>
  <sheetData>
    <row r="1" spans="1:20" ht="21" x14ac:dyDescent="0.35">
      <c r="C1" s="122" t="s">
        <v>67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0" ht="21" x14ac:dyDescent="0.35">
      <c r="C2" s="122" t="s">
        <v>93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0" ht="21" x14ac:dyDescent="0.35">
      <c r="C3" s="122" t="s">
        <v>185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0" ht="21" x14ac:dyDescent="0.35">
      <c r="C4" s="122" t="s">
        <v>94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20" ht="60" x14ac:dyDescent="0.25">
      <c r="A5" s="9" t="s">
        <v>92</v>
      </c>
      <c r="B5" s="7" t="s">
        <v>183</v>
      </c>
      <c r="C5" s="31" t="s">
        <v>14</v>
      </c>
      <c r="D5" s="32" t="s">
        <v>15</v>
      </c>
      <c r="E5" s="33" t="s">
        <v>28</v>
      </c>
      <c r="F5" s="33" t="s">
        <v>29</v>
      </c>
      <c r="G5" s="33" t="s">
        <v>16</v>
      </c>
      <c r="H5" s="33" t="s">
        <v>17</v>
      </c>
      <c r="I5" s="74" t="s">
        <v>124</v>
      </c>
      <c r="J5" s="74" t="s">
        <v>90</v>
      </c>
      <c r="K5" s="33" t="s">
        <v>123</v>
      </c>
      <c r="L5" s="33" t="s">
        <v>32</v>
      </c>
      <c r="M5" s="33" t="s">
        <v>30</v>
      </c>
      <c r="N5" s="33" t="s">
        <v>31</v>
      </c>
      <c r="O5" s="33" t="s">
        <v>91</v>
      </c>
      <c r="P5" s="33" t="s">
        <v>87</v>
      </c>
      <c r="Q5" s="33" t="s">
        <v>86</v>
      </c>
      <c r="R5" s="34" t="s">
        <v>33</v>
      </c>
      <c r="S5" s="50" t="s">
        <v>117</v>
      </c>
      <c r="T5" s="8" t="s">
        <v>118</v>
      </c>
    </row>
    <row r="6" spans="1:20" x14ac:dyDescent="0.25">
      <c r="A6" s="30">
        <v>1</v>
      </c>
      <c r="B6" s="3">
        <v>22614748</v>
      </c>
      <c r="C6" s="4" t="s">
        <v>0</v>
      </c>
      <c r="D6" s="3" t="s">
        <v>167</v>
      </c>
      <c r="E6" s="4">
        <v>70</v>
      </c>
      <c r="F6" s="4" t="s">
        <v>9</v>
      </c>
      <c r="G6" s="4">
        <v>90</v>
      </c>
      <c r="H6" s="4" t="s">
        <v>3</v>
      </c>
      <c r="I6" s="4">
        <v>80</v>
      </c>
      <c r="J6" s="4" t="s">
        <v>7</v>
      </c>
      <c r="K6" s="4">
        <v>51</v>
      </c>
      <c r="L6" s="4" t="s">
        <v>9</v>
      </c>
      <c r="M6" s="4">
        <v>58</v>
      </c>
      <c r="N6" s="4" t="s">
        <v>9</v>
      </c>
      <c r="O6" s="2" t="s">
        <v>1</v>
      </c>
      <c r="P6" s="2" t="s">
        <v>1</v>
      </c>
      <c r="Q6" s="2" t="s">
        <v>1</v>
      </c>
      <c r="R6" s="2" t="s">
        <v>2</v>
      </c>
      <c r="S6" s="75">
        <f>SUM(E6+G6+I6+K6+M6)</f>
        <v>349</v>
      </c>
      <c r="T6" s="14">
        <f t="shared" ref="T6:T19" si="0">S6/5</f>
        <v>69.8</v>
      </c>
    </row>
    <row r="7" spans="1:20" x14ac:dyDescent="0.25">
      <c r="A7" s="30">
        <v>2</v>
      </c>
      <c r="B7" s="3">
        <v>22614749</v>
      </c>
      <c r="C7" s="4" t="s">
        <v>0</v>
      </c>
      <c r="D7" s="3" t="s">
        <v>168</v>
      </c>
      <c r="E7" s="4">
        <v>75</v>
      </c>
      <c r="F7" s="4" t="s">
        <v>5</v>
      </c>
      <c r="G7" s="4">
        <v>92</v>
      </c>
      <c r="H7" s="4" t="s">
        <v>3</v>
      </c>
      <c r="I7" s="4">
        <v>80</v>
      </c>
      <c r="J7" s="4" t="s">
        <v>7</v>
      </c>
      <c r="K7" s="4">
        <v>63</v>
      </c>
      <c r="L7" s="4" t="s">
        <v>6</v>
      </c>
      <c r="M7" s="4">
        <v>81</v>
      </c>
      <c r="N7" s="4" t="s">
        <v>4</v>
      </c>
      <c r="O7" s="2" t="s">
        <v>1</v>
      </c>
      <c r="P7" s="2" t="s">
        <v>1</v>
      </c>
      <c r="Q7" s="2" t="s">
        <v>1</v>
      </c>
      <c r="R7" s="2" t="s">
        <v>2</v>
      </c>
      <c r="S7" s="75">
        <f t="shared" ref="S7:S21" si="1">SUM(E7+G7+I7+K7+M7)</f>
        <v>391</v>
      </c>
      <c r="T7" s="14">
        <f t="shared" si="0"/>
        <v>78.2</v>
      </c>
    </row>
    <row r="8" spans="1:20" x14ac:dyDescent="0.25">
      <c r="A8" s="30">
        <v>3</v>
      </c>
      <c r="B8" s="3">
        <v>22614750</v>
      </c>
      <c r="C8" s="4" t="s">
        <v>0</v>
      </c>
      <c r="D8" s="3" t="s">
        <v>169</v>
      </c>
      <c r="E8" s="4">
        <v>96</v>
      </c>
      <c r="F8" s="4" t="s">
        <v>1</v>
      </c>
      <c r="G8" s="4">
        <v>97</v>
      </c>
      <c r="H8" s="4" t="s">
        <v>1</v>
      </c>
      <c r="I8" s="4">
        <v>96</v>
      </c>
      <c r="J8" s="4" t="s">
        <v>1</v>
      </c>
      <c r="K8" s="4">
        <v>85</v>
      </c>
      <c r="L8" s="4" t="s">
        <v>3</v>
      </c>
      <c r="M8" s="4">
        <v>84</v>
      </c>
      <c r="N8" s="4" t="s">
        <v>4</v>
      </c>
      <c r="O8" s="2" t="s">
        <v>1</v>
      </c>
      <c r="P8" s="2" t="s">
        <v>1</v>
      </c>
      <c r="Q8" s="2" t="s">
        <v>1</v>
      </c>
      <c r="R8" s="2" t="s">
        <v>2</v>
      </c>
      <c r="S8" s="75">
        <f t="shared" si="1"/>
        <v>458</v>
      </c>
      <c r="T8" s="14">
        <f t="shared" si="0"/>
        <v>91.6</v>
      </c>
    </row>
    <row r="9" spans="1:20" x14ac:dyDescent="0.25">
      <c r="A9" s="30">
        <v>4</v>
      </c>
      <c r="B9" s="3">
        <v>22614751</v>
      </c>
      <c r="C9" s="4" t="s">
        <v>0</v>
      </c>
      <c r="D9" s="3" t="s">
        <v>170</v>
      </c>
      <c r="E9" s="4">
        <v>63</v>
      </c>
      <c r="F9" s="4" t="s">
        <v>9</v>
      </c>
      <c r="G9" s="4">
        <v>88</v>
      </c>
      <c r="H9" s="4" t="s">
        <v>3</v>
      </c>
      <c r="I9" s="4">
        <v>80</v>
      </c>
      <c r="J9" s="4" t="s">
        <v>7</v>
      </c>
      <c r="K9" s="4">
        <v>71</v>
      </c>
      <c r="L9" s="4" t="s">
        <v>7</v>
      </c>
      <c r="M9" s="4">
        <v>59</v>
      </c>
      <c r="N9" s="4" t="s">
        <v>9</v>
      </c>
      <c r="O9" s="2" t="s">
        <v>1</v>
      </c>
      <c r="P9" s="2" t="s">
        <v>1</v>
      </c>
      <c r="Q9" s="2" t="s">
        <v>1</v>
      </c>
      <c r="R9" s="2" t="s">
        <v>2</v>
      </c>
      <c r="S9" s="75">
        <f t="shared" si="1"/>
        <v>361</v>
      </c>
      <c r="T9" s="14">
        <f t="shared" si="0"/>
        <v>72.2</v>
      </c>
    </row>
    <row r="10" spans="1:20" x14ac:dyDescent="0.25">
      <c r="A10" s="30">
        <v>5</v>
      </c>
      <c r="B10" s="3">
        <v>22614752</v>
      </c>
      <c r="C10" s="4" t="s">
        <v>0</v>
      </c>
      <c r="D10" s="3" t="s">
        <v>171</v>
      </c>
      <c r="E10" s="4">
        <v>53</v>
      </c>
      <c r="F10" s="4" t="s">
        <v>10</v>
      </c>
      <c r="G10" s="4">
        <v>81</v>
      </c>
      <c r="H10" s="4" t="s">
        <v>7</v>
      </c>
      <c r="I10" s="4">
        <v>66</v>
      </c>
      <c r="J10" s="4" t="s">
        <v>9</v>
      </c>
      <c r="K10" s="4">
        <v>56</v>
      </c>
      <c r="L10" s="4" t="s">
        <v>5</v>
      </c>
      <c r="M10" s="4">
        <v>53</v>
      </c>
      <c r="N10" s="4" t="s">
        <v>9</v>
      </c>
      <c r="O10" s="2" t="s">
        <v>1</v>
      </c>
      <c r="P10" s="2" t="s">
        <v>1</v>
      </c>
      <c r="Q10" s="2" t="s">
        <v>1</v>
      </c>
      <c r="R10" s="2" t="s">
        <v>2</v>
      </c>
      <c r="S10" s="75">
        <f t="shared" si="1"/>
        <v>309</v>
      </c>
      <c r="T10" s="14">
        <f t="shared" si="0"/>
        <v>61.8</v>
      </c>
    </row>
    <row r="11" spans="1:20" x14ac:dyDescent="0.25">
      <c r="A11" s="30">
        <v>6</v>
      </c>
      <c r="B11" s="3">
        <v>22614753</v>
      </c>
      <c r="C11" s="4" t="s">
        <v>0</v>
      </c>
      <c r="D11" s="3" t="s">
        <v>172</v>
      </c>
      <c r="E11" s="4">
        <v>52</v>
      </c>
      <c r="F11" s="4" t="s">
        <v>10</v>
      </c>
      <c r="G11" s="4">
        <v>85</v>
      </c>
      <c r="H11" s="4" t="s">
        <v>4</v>
      </c>
      <c r="I11" s="4">
        <v>65</v>
      </c>
      <c r="J11" s="4" t="s">
        <v>9</v>
      </c>
      <c r="K11" s="4">
        <v>59</v>
      </c>
      <c r="L11" s="4" t="s">
        <v>5</v>
      </c>
      <c r="M11" s="4">
        <v>53</v>
      </c>
      <c r="N11" s="4" t="s">
        <v>9</v>
      </c>
      <c r="O11" s="2" t="s">
        <v>1</v>
      </c>
      <c r="P11" s="2" t="s">
        <v>1</v>
      </c>
      <c r="Q11" s="2" t="s">
        <v>1</v>
      </c>
      <c r="R11" s="2" t="s">
        <v>2</v>
      </c>
      <c r="S11" s="75">
        <f t="shared" si="1"/>
        <v>314</v>
      </c>
      <c r="T11" s="14">
        <f t="shared" si="0"/>
        <v>62.8</v>
      </c>
    </row>
    <row r="12" spans="1:20" x14ac:dyDescent="0.25">
      <c r="A12" s="30">
        <v>7</v>
      </c>
      <c r="B12" s="3">
        <v>22614754</v>
      </c>
      <c r="C12" s="4" t="s">
        <v>0</v>
      </c>
      <c r="D12" s="3" t="s">
        <v>173</v>
      </c>
      <c r="E12" s="4">
        <v>65</v>
      </c>
      <c r="F12" s="4" t="s">
        <v>9</v>
      </c>
      <c r="G12" s="4">
        <v>93</v>
      </c>
      <c r="H12" s="4" t="s">
        <v>1</v>
      </c>
      <c r="I12" s="4">
        <v>80</v>
      </c>
      <c r="J12" s="4" t="s">
        <v>7</v>
      </c>
      <c r="K12" s="4">
        <v>65</v>
      </c>
      <c r="L12" s="4" t="s">
        <v>6</v>
      </c>
      <c r="M12" s="4">
        <v>59</v>
      </c>
      <c r="N12" s="4" t="s">
        <v>9</v>
      </c>
      <c r="O12" s="2" t="s">
        <v>1</v>
      </c>
      <c r="P12" s="2" t="s">
        <v>1</v>
      </c>
      <c r="Q12" s="2" t="s">
        <v>1</v>
      </c>
      <c r="R12" s="2" t="s">
        <v>2</v>
      </c>
      <c r="S12" s="75">
        <f t="shared" si="1"/>
        <v>362</v>
      </c>
      <c r="T12" s="14">
        <f t="shared" si="0"/>
        <v>72.400000000000006</v>
      </c>
    </row>
    <row r="13" spans="1:20" x14ac:dyDescent="0.25">
      <c r="A13" s="30">
        <v>8</v>
      </c>
      <c r="B13" s="3">
        <v>22614755</v>
      </c>
      <c r="C13" s="4" t="s">
        <v>0</v>
      </c>
      <c r="D13" s="3" t="s">
        <v>174</v>
      </c>
      <c r="E13" s="4">
        <v>67</v>
      </c>
      <c r="F13" s="4" t="s">
        <v>9</v>
      </c>
      <c r="G13" s="4">
        <v>95</v>
      </c>
      <c r="H13" s="4" t="s">
        <v>1</v>
      </c>
      <c r="I13" s="4">
        <v>74</v>
      </c>
      <c r="J13" s="4" t="s">
        <v>6</v>
      </c>
      <c r="K13" s="4">
        <v>60</v>
      </c>
      <c r="L13" s="4" t="s">
        <v>5</v>
      </c>
      <c r="M13" s="4">
        <v>60</v>
      </c>
      <c r="N13" s="4" t="s">
        <v>5</v>
      </c>
      <c r="O13" s="2" t="s">
        <v>1</v>
      </c>
      <c r="P13" s="2" t="s">
        <v>1</v>
      </c>
      <c r="Q13" s="2" t="s">
        <v>1</v>
      </c>
      <c r="R13" s="2" t="s">
        <v>2</v>
      </c>
      <c r="S13" s="75">
        <f t="shared" si="1"/>
        <v>356</v>
      </c>
      <c r="T13" s="14">
        <f t="shared" si="0"/>
        <v>71.2</v>
      </c>
    </row>
    <row r="14" spans="1:20" x14ac:dyDescent="0.25">
      <c r="A14" s="30">
        <v>9</v>
      </c>
      <c r="B14" s="3">
        <v>22614756</v>
      </c>
      <c r="C14" s="4" t="s">
        <v>0</v>
      </c>
      <c r="D14" s="3" t="s">
        <v>175</v>
      </c>
      <c r="E14" s="4">
        <v>54</v>
      </c>
      <c r="F14" s="4" t="s">
        <v>10</v>
      </c>
      <c r="G14" s="4">
        <v>75</v>
      </c>
      <c r="H14" s="4" t="s">
        <v>6</v>
      </c>
      <c r="I14" s="4">
        <v>58</v>
      </c>
      <c r="J14" s="4" t="s">
        <v>10</v>
      </c>
      <c r="K14" s="4">
        <v>47</v>
      </c>
      <c r="L14" s="4" t="s">
        <v>10</v>
      </c>
      <c r="M14" s="4">
        <v>52</v>
      </c>
      <c r="N14" s="4" t="s">
        <v>10</v>
      </c>
      <c r="O14" s="2" t="s">
        <v>1</v>
      </c>
      <c r="P14" s="2" t="s">
        <v>1</v>
      </c>
      <c r="Q14" s="2" t="s">
        <v>1</v>
      </c>
      <c r="R14" s="2" t="s">
        <v>2</v>
      </c>
      <c r="S14" s="75">
        <f t="shared" si="1"/>
        <v>286</v>
      </c>
      <c r="T14" s="14">
        <f t="shared" si="0"/>
        <v>57.2</v>
      </c>
    </row>
    <row r="15" spans="1:20" x14ac:dyDescent="0.25">
      <c r="A15" s="30">
        <v>10</v>
      </c>
      <c r="B15" s="3">
        <v>22614757</v>
      </c>
      <c r="C15" s="4" t="s">
        <v>0</v>
      </c>
      <c r="D15" s="3" t="s">
        <v>176</v>
      </c>
      <c r="E15" s="4">
        <v>87</v>
      </c>
      <c r="F15" s="4" t="s">
        <v>4</v>
      </c>
      <c r="G15" s="4">
        <v>86</v>
      </c>
      <c r="H15" s="4" t="s">
        <v>4</v>
      </c>
      <c r="I15" s="4">
        <v>93</v>
      </c>
      <c r="J15" s="4" t="s">
        <v>3</v>
      </c>
      <c r="K15" s="4">
        <v>70</v>
      </c>
      <c r="L15" s="4" t="s">
        <v>7</v>
      </c>
      <c r="M15" s="4">
        <v>62</v>
      </c>
      <c r="N15" s="4" t="s">
        <v>5</v>
      </c>
      <c r="O15" s="2" t="s">
        <v>1</v>
      </c>
      <c r="P15" s="2" t="s">
        <v>1</v>
      </c>
      <c r="Q15" s="2" t="s">
        <v>1</v>
      </c>
      <c r="R15" s="2" t="s">
        <v>2</v>
      </c>
      <c r="S15" s="75">
        <f t="shared" si="1"/>
        <v>398</v>
      </c>
      <c r="T15" s="14">
        <f t="shared" si="0"/>
        <v>79.599999999999994</v>
      </c>
    </row>
    <row r="16" spans="1:20" x14ac:dyDescent="0.25">
      <c r="A16" s="30">
        <v>11</v>
      </c>
      <c r="B16" s="3">
        <v>22614758</v>
      </c>
      <c r="C16" s="4" t="s">
        <v>0</v>
      </c>
      <c r="D16" s="3" t="s">
        <v>177</v>
      </c>
      <c r="E16" s="4">
        <v>54</v>
      </c>
      <c r="F16" s="4" t="s">
        <v>10</v>
      </c>
      <c r="G16" s="4">
        <v>82</v>
      </c>
      <c r="H16" s="4" t="s">
        <v>4</v>
      </c>
      <c r="I16" s="4">
        <v>58</v>
      </c>
      <c r="J16" s="4" t="s">
        <v>10</v>
      </c>
      <c r="K16" s="4">
        <v>47</v>
      </c>
      <c r="L16" s="4" t="s">
        <v>10</v>
      </c>
      <c r="M16" s="4">
        <v>51</v>
      </c>
      <c r="N16" s="4" t="s">
        <v>10</v>
      </c>
      <c r="O16" s="2" t="s">
        <v>1</v>
      </c>
      <c r="P16" s="2" t="s">
        <v>1</v>
      </c>
      <c r="Q16" s="2" t="s">
        <v>1</v>
      </c>
      <c r="R16" s="2" t="s">
        <v>2</v>
      </c>
      <c r="S16" s="75">
        <f t="shared" si="1"/>
        <v>292</v>
      </c>
      <c r="T16" s="14">
        <f t="shared" si="0"/>
        <v>58.4</v>
      </c>
    </row>
    <row r="17" spans="1:20" x14ac:dyDescent="0.25">
      <c r="A17" s="30">
        <v>12</v>
      </c>
      <c r="B17" s="3">
        <v>22614759</v>
      </c>
      <c r="C17" s="4" t="s">
        <v>0</v>
      </c>
      <c r="D17" s="3" t="s">
        <v>178</v>
      </c>
      <c r="E17" s="4">
        <v>63</v>
      </c>
      <c r="F17" s="4" t="s">
        <v>9</v>
      </c>
      <c r="G17" s="4">
        <v>91</v>
      </c>
      <c r="H17" s="4" t="s">
        <v>3</v>
      </c>
      <c r="I17" s="4">
        <v>80</v>
      </c>
      <c r="J17" s="4" t="s">
        <v>7</v>
      </c>
      <c r="K17" s="4">
        <v>71</v>
      </c>
      <c r="L17" s="4" t="s">
        <v>7</v>
      </c>
      <c r="M17" s="4">
        <v>62</v>
      </c>
      <c r="N17" s="4" t="s">
        <v>5</v>
      </c>
      <c r="O17" s="2" t="s">
        <v>1</v>
      </c>
      <c r="P17" s="2" t="s">
        <v>1</v>
      </c>
      <c r="Q17" s="2" t="s">
        <v>1</v>
      </c>
      <c r="R17" s="2" t="s">
        <v>2</v>
      </c>
      <c r="S17" s="75">
        <f t="shared" si="1"/>
        <v>367</v>
      </c>
      <c r="T17" s="14">
        <f t="shared" si="0"/>
        <v>73.400000000000006</v>
      </c>
    </row>
    <row r="18" spans="1:20" x14ac:dyDescent="0.25">
      <c r="A18" s="30">
        <v>13</v>
      </c>
      <c r="B18" s="3">
        <v>22614760</v>
      </c>
      <c r="C18" s="4" t="s">
        <v>0</v>
      </c>
      <c r="D18" s="3" t="s">
        <v>179</v>
      </c>
      <c r="E18" s="4">
        <v>75</v>
      </c>
      <c r="F18" s="4" t="s">
        <v>5</v>
      </c>
      <c r="G18" s="4">
        <v>81</v>
      </c>
      <c r="H18" s="4" t="s">
        <v>7</v>
      </c>
      <c r="I18" s="4">
        <v>80</v>
      </c>
      <c r="J18" s="4" t="s">
        <v>7</v>
      </c>
      <c r="K18" s="4">
        <v>62</v>
      </c>
      <c r="L18" s="4" t="s">
        <v>6</v>
      </c>
      <c r="M18" s="4">
        <v>55</v>
      </c>
      <c r="N18" s="4" t="s">
        <v>9</v>
      </c>
      <c r="O18" s="2" t="s">
        <v>1</v>
      </c>
      <c r="P18" s="2" t="s">
        <v>1</v>
      </c>
      <c r="Q18" s="2" t="s">
        <v>1</v>
      </c>
      <c r="R18" s="2" t="s">
        <v>2</v>
      </c>
      <c r="S18" s="75">
        <f t="shared" si="1"/>
        <v>353</v>
      </c>
      <c r="T18" s="64">
        <f t="shared" si="0"/>
        <v>70.599999999999994</v>
      </c>
    </row>
    <row r="19" spans="1:20" x14ac:dyDescent="0.25">
      <c r="A19" s="30">
        <v>14</v>
      </c>
      <c r="B19" s="3">
        <v>22614761</v>
      </c>
      <c r="C19" s="4" t="s">
        <v>11</v>
      </c>
      <c r="D19" s="3" t="s">
        <v>180</v>
      </c>
      <c r="E19" s="4">
        <v>55</v>
      </c>
      <c r="F19" s="4" t="s">
        <v>10</v>
      </c>
      <c r="G19" s="4">
        <v>82</v>
      </c>
      <c r="H19" s="4" t="s">
        <v>4</v>
      </c>
      <c r="I19" s="4">
        <v>65</v>
      </c>
      <c r="J19" s="4" t="s">
        <v>9</v>
      </c>
      <c r="K19" s="4">
        <v>47</v>
      </c>
      <c r="L19" s="4" t="s">
        <v>10</v>
      </c>
      <c r="M19" s="4">
        <v>53</v>
      </c>
      <c r="N19" s="4" t="s">
        <v>9</v>
      </c>
      <c r="O19" s="2" t="s">
        <v>1</v>
      </c>
      <c r="P19" s="2" t="s">
        <v>1</v>
      </c>
      <c r="Q19" s="2" t="s">
        <v>1</v>
      </c>
      <c r="R19" s="2" t="s">
        <v>2</v>
      </c>
      <c r="S19" s="75">
        <f t="shared" si="1"/>
        <v>302</v>
      </c>
      <c r="T19" s="14">
        <f t="shared" si="0"/>
        <v>60.4</v>
      </c>
    </row>
    <row r="20" spans="1:20" x14ac:dyDescent="0.25">
      <c r="A20" s="30">
        <v>15</v>
      </c>
      <c r="B20" s="3">
        <v>22614762</v>
      </c>
      <c r="C20" s="4" t="s">
        <v>11</v>
      </c>
      <c r="D20" s="3" t="s">
        <v>181</v>
      </c>
      <c r="E20" s="4">
        <v>64</v>
      </c>
      <c r="F20" s="4" t="s">
        <v>9</v>
      </c>
      <c r="G20" s="4">
        <v>74</v>
      </c>
      <c r="H20" s="4" t="s">
        <v>6</v>
      </c>
      <c r="I20" s="4">
        <v>65</v>
      </c>
      <c r="J20" s="4" t="s">
        <v>9</v>
      </c>
      <c r="K20" s="4">
        <v>50</v>
      </c>
      <c r="L20" s="4" t="s">
        <v>9</v>
      </c>
      <c r="M20" s="4">
        <v>53</v>
      </c>
      <c r="N20" s="4" t="s">
        <v>9</v>
      </c>
      <c r="O20" s="2" t="s">
        <v>1</v>
      </c>
      <c r="P20" s="2" t="s">
        <v>1</v>
      </c>
      <c r="Q20" s="2" t="s">
        <v>1</v>
      </c>
      <c r="R20" s="2" t="s">
        <v>2</v>
      </c>
      <c r="S20" s="75">
        <f t="shared" si="1"/>
        <v>306</v>
      </c>
      <c r="T20" s="14">
        <f t="shared" ref="T20:T21" si="2">S20/5</f>
        <v>61.2</v>
      </c>
    </row>
    <row r="21" spans="1:20" x14ac:dyDescent="0.25">
      <c r="A21" s="30">
        <v>16</v>
      </c>
      <c r="B21" s="3">
        <v>22614763</v>
      </c>
      <c r="C21" s="4" t="s">
        <v>11</v>
      </c>
      <c r="D21" s="3" t="s">
        <v>182</v>
      </c>
      <c r="E21" s="4">
        <v>65</v>
      </c>
      <c r="F21" s="4" t="s">
        <v>9</v>
      </c>
      <c r="G21" s="4">
        <v>80</v>
      </c>
      <c r="H21" s="4" t="s">
        <v>7</v>
      </c>
      <c r="I21" s="4">
        <v>68</v>
      </c>
      <c r="J21" s="4" t="s">
        <v>9</v>
      </c>
      <c r="K21" s="4">
        <v>51</v>
      </c>
      <c r="L21" s="4" t="s">
        <v>9</v>
      </c>
      <c r="M21" s="4">
        <v>56</v>
      </c>
      <c r="N21" s="4" t="s">
        <v>9</v>
      </c>
      <c r="O21" s="2" t="s">
        <v>1</v>
      </c>
      <c r="P21" s="2" t="s">
        <v>1</v>
      </c>
      <c r="Q21" s="2" t="s">
        <v>1</v>
      </c>
      <c r="R21" s="2" t="s">
        <v>2</v>
      </c>
      <c r="S21" s="75">
        <f t="shared" si="1"/>
        <v>320</v>
      </c>
      <c r="T21" s="14">
        <f t="shared" si="2"/>
        <v>64</v>
      </c>
    </row>
    <row r="22" spans="1:20" x14ac:dyDescent="0.25">
      <c r="D22" s="1"/>
      <c r="F22" s="1"/>
      <c r="H22" s="1"/>
      <c r="J22" s="1"/>
      <c r="L22" s="1"/>
    </row>
    <row r="23" spans="1:20" x14ac:dyDescent="0.25">
      <c r="D23" s="1"/>
      <c r="F23" s="1"/>
      <c r="H23" s="1"/>
      <c r="J23" s="1"/>
      <c r="L23" s="1"/>
    </row>
    <row r="24" spans="1:20" x14ac:dyDescent="0.25">
      <c r="D24" s="1"/>
      <c r="F24" s="1"/>
      <c r="H24" s="1"/>
      <c r="J24" s="1"/>
      <c r="L24" s="1"/>
    </row>
    <row r="25" spans="1:20" s="72" customFormat="1" ht="21" x14ac:dyDescent="0.35">
      <c r="C25" s="72" t="s">
        <v>127</v>
      </c>
      <c r="R25" s="72" t="s">
        <v>71</v>
      </c>
    </row>
    <row r="26" spans="1:20" x14ac:dyDescent="0.25">
      <c r="D26" s="1"/>
      <c r="F26" s="1"/>
      <c r="H26" s="1"/>
      <c r="J26" s="1"/>
      <c r="L26" s="1"/>
    </row>
    <row r="27" spans="1:20" x14ac:dyDescent="0.25">
      <c r="D27" s="1"/>
      <c r="F27" s="1"/>
      <c r="H27" s="1"/>
      <c r="J27" s="1"/>
      <c r="L27" s="1"/>
    </row>
    <row r="28" spans="1:20" x14ac:dyDescent="0.25">
      <c r="D28" s="1"/>
      <c r="F28" s="1"/>
      <c r="H28" s="1"/>
      <c r="J28" s="1"/>
      <c r="L28" s="1"/>
    </row>
    <row r="29" spans="1:20" x14ac:dyDescent="0.25">
      <c r="D29" s="1"/>
      <c r="F29" s="1"/>
      <c r="H29" s="1"/>
      <c r="J29" s="1"/>
      <c r="L29" s="1"/>
    </row>
    <row r="30" spans="1:20" ht="17.25" x14ac:dyDescent="0.3">
      <c r="D30" s="1"/>
      <c r="F30" s="36"/>
      <c r="G30" s="37"/>
      <c r="H30" s="36"/>
      <c r="I30" s="37"/>
      <c r="J30" s="36"/>
      <c r="K30" s="37"/>
      <c r="L30" s="36"/>
    </row>
    <row r="31" spans="1:20" x14ac:dyDescent="0.25">
      <c r="F31" s="1"/>
      <c r="H31" s="1"/>
      <c r="J31" s="1"/>
      <c r="L31" s="1"/>
    </row>
    <row r="32" spans="1:20" x14ac:dyDescent="0.25">
      <c r="F32" s="1"/>
      <c r="H32" s="1"/>
      <c r="J32" s="1"/>
      <c r="L32" s="1"/>
    </row>
    <row r="33" spans="6:12" x14ac:dyDescent="0.25">
      <c r="F33" s="35"/>
      <c r="H33" s="35"/>
      <c r="J33" s="35"/>
      <c r="L33" s="35"/>
    </row>
  </sheetData>
  <mergeCells count="4">
    <mergeCell ref="C1:R1"/>
    <mergeCell ref="C2:R2"/>
    <mergeCell ref="C3:R3"/>
    <mergeCell ref="C4:R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D A A B Q S w M E F A A C A A g A e E I C U 4 1 G x X + k A A A A 9 Q A A A B I A H A B D b 2 5 m a W c v U G F j a 2 F n Z S 5 4 b W w g o h g A K K A U A A A A A A A A A A A A A A A A A A A A A A A A A A A A h Y + x D o I w F E V / h X S n r d V B y a M M T i Z i T E y M a w M V G u F h a L H 8 m 4 O f 5 C + I U d T N 8 Z 5 7 h n v v 1 x s k f V 0 F F 9 1 a 0 2 B M J p S T Q G P W 5 A a L m H T u G M 5 J I m G r s p M q d D D I a K P e 5 j E p n T t H j H n v q Z / S p i 2 Y 4 H z C D u l 6 l 5 W 6 V u Q j m / 9 y a N A 6 h Z k m E v a v M V L Q x Y w K I S g H N j J I D X 5 7 M c x 9 t j 8 Q l l 3 l u l Z L j e F q A 2 y M w N 4 X 5 A N Q S w M E F A A C A A g A e E I C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C A l N G A W b D 1 w A A A O k I A A A T A B w A R m 9 y b X V s Y X M v U 2 V j d G l v b j E u b S C i G A A o o B Q A A A A A A A A A A A A A A A A A A A A A A A A A A A D d z 0 2 L w k A M B u B 7 o f 8 h 1 E s L I r b 1 c 8 X D 2 i r I 6 h 7 U 3 n r p a q D D j j M y k 6 I i / n f L i u B B 8 L z J I Y G X Q P J Y 3 J L Q C t b 3 G Y 5 c x 3 V s W R j c Q c P r D d t x H 4 6 C S l 0 R l F j s 0 H g w B o n k O l D X W l d m i 3 W y K X 4 k t m Z G 7 x M t q 7 2 y / m U h F N q / a C J U Y c 7 + T N Q r i V a E i q z v J R 9 5 Z t H Y f D J f L q b f a Q Z f 2 f J z l a d o f 0 k f 8 l f H W 3 Q i L 2 i C q q R 8 9 D D q R s E 1 c B 2 h n p 9 6 L w E / C j h p Y l a a D i t N l 5 W m x 0 r T Z 6 U Z s N I M W W n C N i 9 O + H 8 4 N 1 B L A Q I t A B Q A A g A I A H h C A l O N R s V / p A A A A P U A A A A S A A A A A A A A A A A A A A A A A A A A A A B D b 2 5 m a W c v U G F j a 2 F n Z S 5 4 b W x Q S w E C L Q A U A A I A C A B 4 Q g J T D 8 r p q 6 Q A A A D p A A A A E w A A A A A A A A A A A A A A A A D w A A A A W 0 N v b n R l b n R f V H l w Z X N d L n h t b F B L A Q I t A B Q A A g A I A H h C A l N G A W b D 1 w A A A O k I A A A T A A A A A A A A A A A A A A A A A O E B A A B G b 3 J t d W x h c y 9 T Z W N 0 a W 9 u M S 5 t U E s F B g A A A A A D A A M A w g A A A A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9 D A A A A A A A A v U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N j k w M z d f d 2 l 0 a G 9 1 d F 9 o Z W F k Z X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O T A z N y B 3 a X R o b 3 V 0 I G h l Y W R l c i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N j k w M z c g d 2 l 0 a G 9 1 d C B o Z W F k Z X I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2 O T A z N y U y M H d p d G h v d X Q l M j B o Z W F k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k w M z c l M j B 3 a X R o b 3 V 0 J T I w a G V h Z G V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E z V D E x O j M x O j A 3 L j A w M D I 4 M z R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g 3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O T A z N y B 3 a X R o b 3 V 0 I G h l Y W R l c i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N j k w M z c g d 2 l 0 a G 9 1 d C B o Z W F k Z X I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R h c m d l d C I g V m F s d W U 9 I n N f N j k w M z d f d 2 l 0 a G 9 1 d F 9 o Z W F k Z X I z N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d W 5 0 I i B W Y W x 1 Z T 0 i b D A i I C 8 + P E V u d H J 5 I F R 5 c G U 9 I k Z p b G x M Y X N 0 V X B k Y X R l Z C I g V m F s d W U 9 I m Q y M D I w L T A 3 L T E z V D E x O j M x O j A 3 L j A w M D I 4 M z R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g 3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2 O T A z N y U y M H d p d G h v d X Q l M j B o Z W F k Z X I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k w M z c l M j B 3 a X R o b 3 V 0 J T I w a G V h Z G V y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E z V D E x O j M x O j A 3 L j A w M D I 4 M z R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g 3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O T A z N y B 3 a X R o b 3 V 0 I G h l Y W R l c i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N j k w M z c g d 2 l 0 a G 9 1 d C B o Z W F k Z X I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l M j A o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N j k w M z d f d 2 l 0 a G 9 1 d F 9 o Z W F k Z X I z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l M j A o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R h c m d l d C I g V m F s d W U 9 I n N f N j k w M z d f d 2 l 0 a G 9 1 d F 9 o Z W F k Z X I z N T Q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T G F z d F V w Z G F 0 Z W Q i I F Z h b H V l P S J k M j A y M C 0 w N y 0 x M 1 Q x M T o z M T o w N y 4 w M D A y O D M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4 N y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2 O T A z N 1 9 3 a X R o b 3 V 0 X 2 h l Y W R l c j Y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x M 1 Q x M T o z M T o w N y 4 w M D A y O D M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4 N y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k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x M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N j k w M z d f d 2 l 0 a G 9 1 d F 9 o Z W F k Z X I 2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x M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k w M z c l M j B 3 a X R o b 3 V 0 J T I w a G V h Z G V y J T I w K D E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V G F y Z 2 V 0 I i B W Y W x 1 Z T 0 i c 1 8 2 O T A z N 1 9 3 a X R o b 3 V 0 X 2 h l Y W R l c j M 1 N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M Y X N 0 V X B k Y X R l Z C I g V m F s d W U 9 I m Q y M D I w L T A 3 L T E z V D E x O j M x O j A 3 L j A w M D I 4 M z R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g 3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O T A z N y B 3 a X R o b 3 V 0 I G h l Y W R l c i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N j k w M z c g d 2 l 0 a G 9 1 d C B o Z W F k Z X I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2 O T A z N y U y M H d p d G h v d X Q l M j B o Z W F k Z X I l M j A o M T E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j H U 5 1 s g D c R L 7 t y B p n s F X V A A A A A A I A A A A A A B B m A A A A A Q A A I A A A A L T Y A t y q 5 / j B f c 3 U C N U 1 A X o I C M o Z n g B S I e 9 j N T S p m 6 p p A A A A A A 6 A A A A A A g A A I A A A A K r 4 m / x 9 P Y o V h b a h W b f 2 2 6 D m T z 4 W u c J m L 5 k q o 0 9 / k S O k U A A A A E G 7 2 F g P s 4 J / + Y T W R N r e i t k m K w P 2 d V P 2 n s z C C H p D T S K i 2 o B j 2 H R P j V 1 8 i t Q b 1 6 9 F 0 a + x h A F q c 9 5 M D O t 4 T t x 1 0 p D I P 8 t 8 1 A v W i V k H l F t 6 n 1 C Y Q A A A A M V D s V k 8 n b V G 4 f K L c o q h z X h s J C z 0 X 5 B Y d M O + V u 0 u E f I H Z / 3 c e W a h A h 3 k o L M P V Z u I 3 L l n g K E 2 z X 2 2 G 0 E g g y C p X h o = < / D a t a M a s h u p > 
</file>

<file path=customXml/itemProps1.xml><?xml version="1.0" encoding="utf-8"?>
<ds:datastoreItem xmlns:ds="http://schemas.openxmlformats.org/officeDocument/2006/customXml" ds:itemID="{A26D413E-2B6F-47E9-B604-B2C4915430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 SCHOOL</vt:lpstr>
      <vt:lpstr>TOPPERS</vt:lpstr>
      <vt:lpstr>OVERALL SCIENCE STREAM</vt:lpstr>
      <vt:lpstr>SCIENCE-SUBJECT WISE</vt:lpstr>
      <vt:lpstr>SCIENCE-STUDENT WISE</vt:lpstr>
      <vt:lpstr>SCIENCE- RANK WISE STUDENT LIST</vt:lpstr>
      <vt:lpstr>OVERALL-COMMERCE STREAM</vt:lpstr>
      <vt:lpstr>SUBJECT WISE COMMEREC STREAM</vt:lpstr>
      <vt:lpstr>STUDENTWISE -COMMERCE STREAM</vt:lpstr>
      <vt:lpstr>COMMERCE-RANK WISE STUDENT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BIMLENDU KUMAR</dc:creator>
  <cp:lastModifiedBy>Windows User</cp:lastModifiedBy>
  <dcterms:created xsi:type="dcterms:W3CDTF">2020-07-13T11:28:55Z</dcterms:created>
  <dcterms:modified xsi:type="dcterms:W3CDTF">2021-08-04T04:55:57Z</dcterms:modified>
</cp:coreProperties>
</file>